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16"/>
  <workbookPr codeName="ThisWorkbook" defaultThemeVersion="124226"/>
  <mc:AlternateContent xmlns:mc="http://schemas.openxmlformats.org/markup-compatibility/2006">
    <mc:Choice Requires="x15">
      <x15ac:absPath xmlns:x15ac="http://schemas.microsoft.com/office/spreadsheetml/2010/11/ac" url="C:\Users\User\Documents\Projects\UNDP DRR_METEO\Budget requests\UNDP Budget Request 2020\"/>
    </mc:Choice>
  </mc:AlternateContent>
  <xr:revisionPtr revIDLastSave="0" documentId="11_E35E955CA6DB34B010E76D0D22D9EF716A1F0AAF" xr6:coauthVersionLast="45" xr6:coauthVersionMax="45" xr10:uidLastSave="{00000000-0000-0000-0000-000000000000}"/>
  <bookViews>
    <workbookView xWindow="0" yWindow="0" windowWidth="19200" windowHeight="7050" tabRatio="705" xr2:uid="{00000000-000D-0000-FFFF-FFFF00000000}"/>
  </bookViews>
  <sheets>
    <sheet name="Q1-2020 Plan and budget" sheetId="4" r:id="rId1"/>
    <sheet name="FACE Q1 request" sheetId="5" r:id="rId2"/>
    <sheet name="Sheet3" sheetId="3" state="hidden" r:id="rId3"/>
  </sheets>
  <definedNames>
    <definedName name="_xlnm.Print_Area" localSheetId="1">'FACE Q1 request'!$A$1:$M$57</definedName>
    <definedName name="_xlnm.Print_Area" localSheetId="0">'Q1-2020 Plan and budget'!$B$1:$O$37</definedName>
    <definedName name="_xlnm.Print_Titles" localSheetId="0">'Q1-2020 Plan and budget'!$1:$10</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7" i="4" l="1"/>
  <c r="K21" i="4"/>
  <c r="L21" i="4" s="1"/>
  <c r="K23" i="4" l="1"/>
  <c r="L16" i="4"/>
  <c r="O12" i="4" l="1"/>
  <c r="K15" i="5" l="1"/>
  <c r="K29" i="5"/>
  <c r="K35" i="5"/>
  <c r="G35" i="5"/>
  <c r="L22" i="4"/>
  <c r="L26" i="4"/>
  <c r="L25" i="4"/>
  <c r="L24" i="4"/>
  <c r="L27" i="4" s="1"/>
  <c r="L20" i="4"/>
  <c r="L19" i="4"/>
  <c r="L18" i="4"/>
  <c r="L17" i="4"/>
  <c r="L15" i="4"/>
  <c r="L14" i="4"/>
  <c r="L13" i="4"/>
  <c r="L23" i="4" s="1"/>
  <c r="L11" i="4"/>
  <c r="L12" i="4" s="1"/>
  <c r="L29" i="4" l="1"/>
  <c r="K36" i="5"/>
  <c r="K12" i="4"/>
  <c r="K29" i="4" l="1"/>
  <c r="N14" i="5"/>
  <c r="N15" i="5" s="1"/>
  <c r="N16" i="5"/>
  <c r="N17" i="5"/>
  <c r="N18" i="5"/>
  <c r="N19" i="5"/>
  <c r="N20" i="5"/>
  <c r="N21" i="5"/>
  <c r="N22" i="5"/>
  <c r="N23" i="5"/>
  <c r="N24" i="5"/>
  <c r="N25" i="5"/>
  <c r="N26" i="5"/>
  <c r="N27" i="5"/>
  <c r="N28" i="5"/>
  <c r="N35" i="5" l="1"/>
  <c r="N36" i="5" s="1"/>
  <c r="O27" i="4" l="1"/>
  <c r="H35" i="5" l="1"/>
  <c r="H15" i="5"/>
  <c r="G15" i="5"/>
  <c r="G36" i="5" s="1"/>
  <c r="H36" i="5" l="1"/>
  <c r="L56" i="5" l="1"/>
  <c r="J56" i="5"/>
  <c r="H56" i="5"/>
  <c r="O29" i="4" l="1"/>
  <c r="S12" i="4" l="1"/>
  <c r="P12" i="4"/>
  <c r="X12" i="4" l="1"/>
  <c r="T11" i="4"/>
  <c r="T13" i="4"/>
  <c r="T17" i="4"/>
  <c r="T22" i="4"/>
  <c r="Q22" i="4"/>
  <c r="V22" i="4" s="1"/>
  <c r="Q13" i="4"/>
  <c r="V13" i="4" s="1"/>
  <c r="Q11" i="4"/>
  <c r="Q17" i="4"/>
  <c r="V17" i="4" l="1"/>
  <c r="R17" i="4"/>
  <c r="X17" i="4" s="1"/>
  <c r="Z17" i="4" s="1"/>
  <c r="V11" i="4"/>
  <c r="R22" i="4"/>
  <c r="X22" i="4" s="1"/>
  <c r="Z22" i="4" s="1"/>
  <c r="R13" i="4"/>
  <c r="X13" i="4" s="1"/>
  <c r="R11" i="4"/>
  <c r="X11" i="4" s="1"/>
  <c r="Z11" i="4" s="1"/>
  <c r="Z13" i="4" l="1"/>
  <c r="V27" i="4" l="1"/>
  <c r="V12" i="4"/>
  <c r="Q12" i="4"/>
  <c r="X27" i="4" l="1"/>
  <c r="Y27" i="4"/>
  <c r="X31"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Mr. Jean</author>
  </authors>
  <commentList>
    <comment ref="U22" authorId="0" shapeId="0" xr:uid="{00000000-0006-0000-0000-000001000000}">
      <text>
        <r>
          <rPr>
            <b/>
            <sz val="9"/>
            <color indexed="81"/>
            <rFont val="Tahoma"/>
            <family val="2"/>
          </rPr>
          <t>Mr. Jean:</t>
        </r>
        <r>
          <rPr>
            <sz val="9"/>
            <color indexed="81"/>
            <rFont val="Tahoma"/>
            <family val="2"/>
          </rPr>
          <t xml:space="preserve">
Request for UNDP to process</t>
        </r>
      </text>
    </comment>
  </commentList>
</comments>
</file>

<file path=xl/sharedStrings.xml><?xml version="1.0" encoding="utf-8"?>
<sst xmlns="http://schemas.openxmlformats.org/spreadsheetml/2006/main" count="271" uniqueCount="189">
  <si>
    <t>Rwanda Meteorology Agency</t>
  </si>
  <si>
    <t>Quarterly WORK PLAN</t>
  </si>
  <si>
    <r>
      <t xml:space="preserve">Project :  </t>
    </r>
    <r>
      <rPr>
        <sz val="14"/>
        <rFont val="Calibri"/>
        <family val="2"/>
      </rPr>
      <t>Strengthening National and Local Disaster Risk Management Capacity, Resilience and Enhancing Preparedness and Early Warning System in Rwanda</t>
    </r>
  </si>
  <si>
    <r>
      <t xml:space="preserve">Period:  </t>
    </r>
    <r>
      <rPr>
        <b/>
        <sz val="14"/>
        <rFont val="Calibri"/>
        <family val="2"/>
      </rPr>
      <t xml:space="preserve"> </t>
    </r>
    <r>
      <rPr>
        <sz val="14"/>
        <rFont val="Calibri"/>
        <family val="2"/>
      </rPr>
      <t>January - March  2020 (Year 2)</t>
    </r>
  </si>
  <si>
    <r>
      <t xml:space="preserve">Intended Outcome as stated in the UNDAF/Country Programme Results and Resource Framework: 
</t>
    </r>
    <r>
      <rPr>
        <sz val="14"/>
        <rFont val="Calibri"/>
        <family val="2"/>
      </rPr>
      <t>Outcome 2: By 2023 Rwandan institutions and communities are more equitably, productively and sustainably managing natural resources and addressing climate change
Outcome 4: By 2023 people in Rwanda, particularly the most vulnerable have increased resilience to both natural and man-made shocks and enjoy a life free from all forms of violence and discrimination</t>
    </r>
  </si>
  <si>
    <r>
      <t>Applicable Output(s) from the UNDP Strategic Plan: Output 3 :</t>
    </r>
    <r>
      <rPr>
        <sz val="14"/>
        <rFont val="Calibri"/>
        <family val="2"/>
      </rPr>
      <t>Build resilience to shocks and crises</t>
    </r>
  </si>
  <si>
    <r>
      <t>Project outcome :</t>
    </r>
    <r>
      <rPr>
        <sz val="14"/>
        <rFont val="Calibri"/>
        <family val="2"/>
      </rPr>
      <t xml:space="preserve"> Increasing resilience to climate and natural disaster through evidence-based disaster preparedness and effective early warning system.</t>
    </r>
  </si>
  <si>
    <t>Output (cfr DRG4  Document)</t>
  </si>
  <si>
    <t>Activities to deliver output</t>
  </si>
  <si>
    <t>Detailed sequentiel activities</t>
  </si>
  <si>
    <t xml:space="preserve">Indicators/baseline  </t>
  </si>
  <si>
    <t>Targets</t>
  </si>
  <si>
    <t>TIMEFRAME (2020)</t>
  </si>
  <si>
    <t xml:space="preserve">Implementing Partner  </t>
  </si>
  <si>
    <t xml:space="preserve">Quarter Budget </t>
  </si>
  <si>
    <t>Reference/Annual budget (USD)</t>
  </si>
  <si>
    <t>Planned</t>
  </si>
  <si>
    <t>Balance</t>
  </si>
  <si>
    <t>Jan</t>
  </si>
  <si>
    <t>Feb</t>
  </si>
  <si>
    <t>Mar</t>
  </si>
  <si>
    <t>TOTAL (RWF)</t>
  </si>
  <si>
    <t>Total in USD</t>
  </si>
  <si>
    <t>Inputs/Details</t>
  </si>
  <si>
    <t>Source of Funds</t>
  </si>
  <si>
    <t>Q1</t>
  </si>
  <si>
    <t>USD</t>
  </si>
  <si>
    <t>FRW</t>
  </si>
  <si>
    <t>Q2</t>
  </si>
  <si>
    <t>Adjustments</t>
  </si>
  <si>
    <t>To request in USD</t>
  </si>
  <si>
    <t>Equiv request in FRW</t>
  </si>
  <si>
    <t>Total Qs</t>
  </si>
  <si>
    <r>
      <rPr>
        <b/>
        <sz val="10"/>
        <rFont val="Times New Roman"/>
        <family val="1"/>
      </rPr>
      <t>Project output 1:</t>
    </r>
    <r>
      <rPr>
        <sz val="10"/>
        <rFont val="Times New Roman"/>
        <family val="1"/>
      </rPr>
      <t xml:space="preserve">
</t>
    </r>
    <r>
      <rPr>
        <b/>
        <sz val="10"/>
        <rFont val="Times New Roman"/>
        <family val="1"/>
      </rPr>
      <t xml:space="preserve">Institutions at national, district and community level have improved technical capacities to reduce risks, manage and respond to natural disasters and limit gender-differentiated impacts </t>
    </r>
  </si>
  <si>
    <t>1.9 Support to developing and customizing Multi Hazard EWS and sharing best practices</t>
  </si>
  <si>
    <t>Develop the Terms of Reference and start procurement process of a portal for the Meteogram</t>
  </si>
  <si>
    <t>Automation process of forecast preparation</t>
  </si>
  <si>
    <t>Automated Meteogram</t>
  </si>
  <si>
    <t>X</t>
  </si>
  <si>
    <t>METEO RWANDA</t>
  </si>
  <si>
    <t>UNDP-TRAC</t>
  </si>
  <si>
    <t>Output 1 TOTAL</t>
  </si>
  <si>
    <t xml:space="preserve">Output 3:
Enhanced Multi Hazard Early Warning Systems (MHEWS) to enable effective preparedness, response and recovery </t>
  </si>
  <si>
    <t>3.3.Upgrade national disaster communication system and provide real-time early warnings</t>
  </si>
  <si>
    <t xml:space="preserve">(i) Establishment of MHEWS and Implement and monitor the Common Alerting Protocol (CAP) and good practices in MHEWS </t>
  </si>
  <si>
    <t>New Channel for weather warning dissemination</t>
  </si>
  <si>
    <t>Common Alerting Protocol operational in Rwanda</t>
  </si>
  <si>
    <t>Consulations Meetings</t>
  </si>
  <si>
    <t>3.4. Support to improve the generation of weather forecasts and dissemination</t>
  </si>
  <si>
    <t>Continue the development of the Early Warning System (EWS) Impact Tables (Wind parameter)</t>
  </si>
  <si>
    <t>Percentage of disasters from extreme weather warned 24 hours before occurring</t>
  </si>
  <si>
    <t>Impact tables relevant to Disaster, Agriculture and Health validated</t>
  </si>
  <si>
    <t>Hotel, DSA,Travel</t>
  </si>
  <si>
    <t>Development of the Terms of Reference and start Procurement of Equipment required for Radar displays at airports</t>
  </si>
  <si>
    <t>90% of extreme weather warned 24 hours before occurring</t>
  </si>
  <si>
    <t>Organise climate data necessary to Produce Temperature and rainfall trending report</t>
  </si>
  <si>
    <t xml:space="preserve">3.5.Support the improvement of a national climate database providing accurate data and information </t>
  </si>
  <si>
    <t>Pay for the data backup service</t>
  </si>
  <si>
    <t>Updates of the National Climate data bank</t>
  </si>
  <si>
    <t>Safe and Uptudated data bank</t>
  </si>
  <si>
    <t>Service</t>
  </si>
  <si>
    <t>Carry out stations maintenance (preventive and corrective)</t>
  </si>
  <si>
    <t>DSA, Travel and Spare parts</t>
  </si>
  <si>
    <t>Consult and prepare agreement to Connect Stations to Rwanda Energy Group (REG) Electricity</t>
  </si>
  <si>
    <t>Conduct data rescue</t>
  </si>
  <si>
    <t>Contractual</t>
  </si>
  <si>
    <t xml:space="preserve">3.6 Support the setup of National Framework for Climate Services (NFCS) provided </t>
  </si>
  <si>
    <t>Consultation meetings</t>
  </si>
  <si>
    <t>Nomination of the NFCS members</t>
  </si>
  <si>
    <t>Venue</t>
  </si>
  <si>
    <t xml:space="preserve">3.7. Support the quality assurance capability </t>
  </si>
  <si>
    <t xml:space="preserve">Develop and process tender to Develop and deploy the phase II version of the Volunteer Observer system under Internet Of Tthings (IOT) </t>
  </si>
  <si>
    <t>Performance of volunteer weather stations</t>
  </si>
  <si>
    <t>Daily data from All volunteer manned stations transmitted via the system</t>
  </si>
  <si>
    <t>Output 3 TOTAL</t>
  </si>
  <si>
    <t>Project Management</t>
  </si>
  <si>
    <t xml:space="preserve">Pay project staff salaries </t>
  </si>
  <si>
    <t>Salaries and benefits</t>
  </si>
  <si>
    <t xml:space="preserve">% of   project staff remunerated </t>
  </si>
  <si>
    <t xml:space="preserve"> Program manager and accountant</t>
  </si>
  <si>
    <t>Staff salaries</t>
  </si>
  <si>
    <t xml:space="preserve">Pay project staff communication fees </t>
  </si>
  <si>
    <t>Airtime</t>
  </si>
  <si>
    <t>Staff communication costs</t>
  </si>
  <si>
    <t>Bank charges</t>
  </si>
  <si>
    <t xml:space="preserve"> Bank Account reports </t>
  </si>
  <si>
    <t>Bank charges paid</t>
  </si>
  <si>
    <t>Periodic cost</t>
  </si>
  <si>
    <t>Grand Total</t>
  </si>
  <si>
    <t>For Q1 and Q2</t>
  </si>
  <si>
    <t>Approved by:</t>
  </si>
  <si>
    <t>Submitted by</t>
  </si>
  <si>
    <t>Stephen Anthony Rodriques</t>
  </si>
  <si>
    <t>GAHIGI Aimable</t>
  </si>
  <si>
    <t>UNDP Resident Representative</t>
  </si>
  <si>
    <t>Director General of Meteo Rwanda</t>
  </si>
  <si>
    <t>Funding Authorization and Certificate of Expenditures</t>
  </si>
  <si>
    <t>UN Agency:</t>
  </si>
  <si>
    <t>UNDP</t>
  </si>
  <si>
    <t>Date:</t>
  </si>
  <si>
    <t>Country:</t>
  </si>
  <si>
    <t>RWANDA</t>
  </si>
  <si>
    <t>Type of Request:</t>
  </si>
  <si>
    <t>Programme Code &amp; Title:</t>
  </si>
  <si>
    <t>√   Direct Cash Transfer (DCT)</t>
  </si>
  <si>
    <t>Project Code &amp; Title:</t>
  </si>
  <si>
    <t>00117911 Strengthening National and Local Disaster Risk Management Capacity, Resilience and Enhancing Preparedness and Early Warning System in Rwanda</t>
  </si>
  <si>
    <t>□  Reimbursement</t>
  </si>
  <si>
    <t>Responsible Officer(s):</t>
  </si>
  <si>
    <t>GAHIGI Aimable/DG Meteo Rwanda</t>
  </si>
  <si>
    <t xml:space="preserve"> Direct Payment</t>
  </si>
  <si>
    <t>Implementing Partner:</t>
  </si>
  <si>
    <t xml:space="preserve">Currency: </t>
  </si>
  <si>
    <t xml:space="preserve"> Rwf</t>
  </si>
  <si>
    <t>FINANCIAL REPORT</t>
  </si>
  <si>
    <t>REQUESTS/AUTHORIZATIONS</t>
  </si>
  <si>
    <t>Activity Description from AWP with Duration</t>
  </si>
  <si>
    <t>Coding for UNDP, UNFPA and WFP</t>
  </si>
  <si>
    <t>Authorised Amount</t>
  </si>
  <si>
    <t>Actual Project Expenditure</t>
  </si>
  <si>
    <t>Actual Project Expenditures accepted by Agency</t>
  </si>
  <si>
    <t>Balance before 8/04/2019</t>
  </si>
  <si>
    <t>New Request &amp; Amount</t>
  </si>
  <si>
    <t>Outstanding Authorised Amount</t>
  </si>
  <si>
    <t>A</t>
  </si>
  <si>
    <t>B</t>
  </si>
  <si>
    <t>C</t>
  </si>
  <si>
    <t>D = A - C</t>
  </si>
  <si>
    <t>E</t>
  </si>
  <si>
    <t>F</t>
  </si>
  <si>
    <t>G = D + F</t>
  </si>
  <si>
    <t>Output Number00115031.: Improve technical capacities</t>
  </si>
  <si>
    <r>
      <rPr>
        <b/>
        <sz val="12"/>
        <rFont val="Arial Narrow"/>
        <family val="2"/>
      </rPr>
      <t>Activity 2 Support Multi Hazard EWS</t>
    </r>
    <r>
      <rPr>
        <sz val="12"/>
        <rFont val="Arial Narrow"/>
        <family val="2"/>
      </rPr>
      <t xml:space="preserve"> - 1.9 Support to developing and customizing Multi Hazard EWS and sharing best practices - </t>
    </r>
  </si>
  <si>
    <t>Total 1</t>
  </si>
  <si>
    <t xml:space="preserve">Output Number00115032 :Enhance multi hazard early warning systems </t>
  </si>
  <si>
    <r>
      <rPr>
        <b/>
        <sz val="12"/>
        <rFont val="Arial Narrow"/>
        <family val="2"/>
      </rPr>
      <t>Activity 1 disaster coms sys&amp;real-time EW:</t>
    </r>
    <r>
      <rPr>
        <sz val="12"/>
        <rFont val="Arial Narrow"/>
        <family val="2"/>
      </rPr>
      <t xml:space="preserve"> </t>
    </r>
    <r>
      <rPr>
        <b/>
        <sz val="12"/>
        <rFont val="Arial Narrow"/>
        <family val="2"/>
      </rPr>
      <t xml:space="preserve"> </t>
    </r>
    <r>
      <rPr>
        <sz val="12"/>
        <rFont val="Arial Narrow"/>
        <family val="2"/>
      </rPr>
      <t>3.3.Upgrade national disaster communication system and provide real-time early warnings (</t>
    </r>
  </si>
  <si>
    <r>
      <rPr>
        <b/>
        <sz val="12"/>
        <rFont val="Arial Narrow"/>
        <family val="2"/>
      </rPr>
      <t>Activity 1 disaster coms sys&amp;real-time EW:</t>
    </r>
    <r>
      <rPr>
        <sz val="12"/>
        <rFont val="Arial Narrow"/>
        <family val="2"/>
      </rPr>
      <t xml:space="preserve"> </t>
    </r>
    <r>
      <rPr>
        <b/>
        <sz val="12"/>
        <rFont val="Arial Narrow"/>
        <family val="2"/>
      </rPr>
      <t xml:space="preserve"> </t>
    </r>
    <r>
      <rPr>
        <sz val="12"/>
        <rFont val="Arial Narrow"/>
        <family val="2"/>
      </rPr>
      <t>3.3.Upgrade national disaster communication system and provide real-time early warnings</t>
    </r>
  </si>
  <si>
    <r>
      <rPr>
        <b/>
        <sz val="12"/>
        <rFont val="Arial Narrow"/>
        <family val="2"/>
      </rPr>
      <t>Activity 2 Improved Weather forecasts</t>
    </r>
    <r>
      <rPr>
        <sz val="12"/>
        <rFont val="Arial Narrow"/>
        <family val="2"/>
      </rPr>
      <t xml:space="preserve">: 3.4 Support to improve the generation of weather forecasts and dissemination -(Validation of Development of Impact tables)_Venue </t>
    </r>
    <r>
      <rPr>
        <sz val="12"/>
        <color rgb="FFFF0000"/>
        <rFont val="Arial Narrow"/>
        <family val="2"/>
      </rPr>
      <t>Meeting</t>
    </r>
  </si>
  <si>
    <t>Fund: 04000
 Donor: 00012
Account: 73125</t>
  </si>
  <si>
    <r>
      <rPr>
        <b/>
        <sz val="12"/>
        <rFont val="Arial Narrow"/>
        <family val="2"/>
      </rPr>
      <t>Activity 2 Improved Weather forecasts</t>
    </r>
    <r>
      <rPr>
        <sz val="12"/>
        <rFont val="Arial Narrow"/>
        <family val="2"/>
      </rPr>
      <t>: 3.4 Support to improve the generation of weather forecasts and dissemination -(Development of Impact tables) _</t>
    </r>
    <r>
      <rPr>
        <sz val="12"/>
        <color rgb="FFFF0000"/>
        <rFont val="Arial Narrow"/>
        <family val="2"/>
      </rPr>
      <t>Travel_transport</t>
    </r>
  </si>
  <si>
    <t>Fund: 04000  Donor: 00012        Account: 72140</t>
  </si>
  <si>
    <r>
      <rPr>
        <b/>
        <sz val="12"/>
        <rFont val="Arial Narrow"/>
        <family val="2"/>
      </rPr>
      <t>Activity 2 Improved Weather forecasts</t>
    </r>
    <r>
      <rPr>
        <sz val="12"/>
        <rFont val="Arial Narrow"/>
        <family val="2"/>
      </rPr>
      <t xml:space="preserve">: 3.4 Support to improve the generation of weather forecasts and dissemination -(Development of Impact tables) _DSA </t>
    </r>
    <r>
      <rPr>
        <sz val="12"/>
        <color rgb="FFFF0000"/>
        <rFont val="Arial Narrow"/>
        <family val="2"/>
      </rPr>
      <t>Mission</t>
    </r>
  </si>
  <si>
    <r>
      <rPr>
        <b/>
        <sz val="12"/>
        <rFont val="Arial Narrow"/>
        <family val="2"/>
      </rPr>
      <t xml:space="preserve">Activity 3 Improved National climate database: </t>
    </r>
    <r>
      <rPr>
        <sz val="12"/>
        <rFont val="Arial Narrow"/>
        <family val="2"/>
      </rPr>
      <t xml:space="preserve">3.5 Support the improvement of a national climate database providing accurate data and information - Climate data </t>
    </r>
    <r>
      <rPr>
        <sz val="12"/>
        <color rgb="FFFF0000"/>
        <rFont val="Arial Narrow"/>
        <family val="2"/>
      </rPr>
      <t>backup at National Data Centre AOS</t>
    </r>
  </si>
  <si>
    <r>
      <rPr>
        <b/>
        <sz val="12"/>
        <rFont val="Arial Narrow"/>
        <family val="2"/>
      </rPr>
      <t xml:space="preserve">Activity 3 Improved National climate database: </t>
    </r>
    <r>
      <rPr>
        <sz val="12"/>
        <rFont val="Arial Narrow"/>
        <family val="2"/>
      </rPr>
      <t xml:space="preserve">3.5 Support the improvement of a national climate database providing accurate data and information - </t>
    </r>
  </si>
  <si>
    <t>Fund: 04000
 Donor: 00012
Account: 72810</t>
  </si>
  <si>
    <r>
      <rPr>
        <b/>
        <sz val="12"/>
        <rFont val="Arial Narrow"/>
        <family val="2"/>
      </rPr>
      <t xml:space="preserve">Activity 3 Improved National climate database: </t>
    </r>
    <r>
      <rPr>
        <sz val="12"/>
        <rFont val="Arial Narrow"/>
        <family val="2"/>
      </rPr>
      <t xml:space="preserve">3.5 Support the improvement of a national climate database providing accurate data and information - </t>
    </r>
    <r>
      <rPr>
        <b/>
        <sz val="12"/>
        <rFont val="Arial Narrow"/>
        <family val="2"/>
      </rPr>
      <t xml:space="preserve"> </t>
    </r>
    <r>
      <rPr>
        <sz val="12"/>
        <rFont val="Arial Narrow"/>
        <family val="2"/>
      </rPr>
      <t>Climate data rescue</t>
    </r>
  </si>
  <si>
    <t>Fund: 04000  Donor: 00012        Account:71405</t>
  </si>
  <si>
    <r>
      <rPr>
        <b/>
        <sz val="12"/>
        <rFont val="Arial Narrow"/>
        <family val="2"/>
      </rPr>
      <t>Activity 3 Improved National climate database</t>
    </r>
    <r>
      <rPr>
        <sz val="12"/>
        <rFont val="Arial Narrow"/>
        <family val="2"/>
      </rPr>
      <t xml:space="preserve">: 3.5 Support the improvement of a national climate database providing accurate data and information </t>
    </r>
    <r>
      <rPr>
        <b/>
        <sz val="12"/>
        <rFont val="Arial Narrow"/>
        <family val="2"/>
      </rPr>
      <t xml:space="preserve">- </t>
    </r>
    <r>
      <rPr>
        <sz val="12"/>
        <rFont val="Arial Narrow"/>
        <family val="2"/>
      </rPr>
      <t>Weather stations spare parts</t>
    </r>
  </si>
  <si>
    <r>
      <rPr>
        <b/>
        <sz val="12"/>
        <rFont val="Arial Narrow"/>
        <family val="2"/>
      </rPr>
      <t>Activity 3 Improved National climate database:</t>
    </r>
    <r>
      <rPr>
        <sz val="12"/>
        <rFont val="Arial Narrow"/>
        <family val="2"/>
      </rPr>
      <t xml:space="preserve"> 3.5 Support the improvement of a national climate database providing accurate data and information</t>
    </r>
    <r>
      <rPr>
        <b/>
        <sz val="12"/>
        <rFont val="Arial Narrow"/>
        <family val="2"/>
      </rPr>
      <t xml:space="preserve"> - </t>
    </r>
    <r>
      <rPr>
        <sz val="12"/>
        <rFont val="Arial Narrow"/>
        <family val="2"/>
      </rPr>
      <t>Weather stations maintenance activities (</t>
    </r>
    <r>
      <rPr>
        <sz val="12"/>
        <color rgb="FFFF0000"/>
        <rFont val="Arial Narrow"/>
        <family val="2"/>
      </rPr>
      <t>Transpor</t>
    </r>
    <r>
      <rPr>
        <sz val="12"/>
        <rFont val="Arial Narrow"/>
        <family val="2"/>
      </rPr>
      <t>t)</t>
    </r>
  </si>
  <si>
    <r>
      <rPr>
        <b/>
        <sz val="12"/>
        <rFont val="Arial Narrow"/>
        <family val="2"/>
      </rPr>
      <t xml:space="preserve">Activity 3 Improved National climate database: </t>
    </r>
    <r>
      <rPr>
        <sz val="12"/>
        <rFont val="Arial Narrow"/>
        <family val="2"/>
      </rPr>
      <t>3.5 Support the improvement of a national climate database providing accurate data and information</t>
    </r>
    <r>
      <rPr>
        <b/>
        <sz val="12"/>
        <rFont val="Arial Narrow"/>
        <family val="2"/>
      </rPr>
      <t xml:space="preserve"> - </t>
    </r>
    <r>
      <rPr>
        <sz val="12"/>
        <rFont val="Arial Narrow"/>
        <family val="2"/>
      </rPr>
      <t xml:space="preserve">Weather stations maintenance activities (DSA) </t>
    </r>
    <r>
      <rPr>
        <sz val="12"/>
        <color rgb="FFFF0000"/>
        <rFont val="Arial Narrow"/>
        <family val="2"/>
      </rPr>
      <t>Mission</t>
    </r>
  </si>
  <si>
    <t>Total 3</t>
  </si>
  <si>
    <t>Output Number00115033. : Project Support</t>
  </si>
  <si>
    <r>
      <rPr>
        <b/>
        <sz val="12"/>
        <rFont val="Arial Narrow"/>
        <family val="2"/>
      </rPr>
      <t xml:space="preserve">Activity1 Project Management -  </t>
    </r>
    <r>
      <rPr>
        <sz val="12"/>
        <rFont val="Arial Narrow"/>
        <family val="2"/>
      </rPr>
      <t xml:space="preserve">Salary for project staff (Support to PMU) </t>
    </r>
    <r>
      <rPr>
        <sz val="12"/>
        <color rgb="FFFF0000"/>
        <rFont val="Arial Narrow"/>
        <family val="2"/>
      </rPr>
      <t>Salary</t>
    </r>
  </si>
  <si>
    <t xml:space="preserve"> Fund    : 04000
Donor  : 00012
Account : 71405
</t>
  </si>
  <si>
    <r>
      <rPr>
        <b/>
        <sz val="12"/>
        <rFont val="Arial Narrow"/>
        <family val="2"/>
      </rPr>
      <t xml:space="preserve">Activity1 Project Management - </t>
    </r>
    <r>
      <rPr>
        <sz val="12"/>
        <rFont val="Arial Narrow"/>
        <family val="2"/>
      </rPr>
      <t>Project Staff Communication Cost</t>
    </r>
  </si>
  <si>
    <t xml:space="preserve">Fund: 04000
Donor: 00012
Account: 72425
</t>
  </si>
  <si>
    <t>Activity1 Project Management - Bank charges</t>
  </si>
  <si>
    <t xml:space="preserve">Fund: 04000
Donor: 00012
Account: 74510
</t>
  </si>
  <si>
    <t>Total 4</t>
  </si>
  <si>
    <t>CERTIFICATION</t>
  </si>
  <si>
    <t>The undersigned authorized officer of the above-mentioned implementing institution hereby certifies that:</t>
  </si>
  <si>
    <r>
      <rPr>
        <sz val="20"/>
        <rFont val="Calibri"/>
        <family val="2"/>
      </rPr>
      <t>√</t>
    </r>
  </si>
  <si>
    <t>The funding request shown above represents estimated espenditures as per AWP and itemized cost estimates attached.</t>
  </si>
  <si>
    <t>The actual expenditures for the period stated herein has been disbursed in accordance with the AWP and request with itemized cost estimates. The detailed accounting 
documents for these expenditures can be made available for examination, when required, for the period of five years from the date of the provision of funds.</t>
  </si>
  <si>
    <t>Date Submitted:</t>
  </si>
  <si>
    <t>Name:</t>
  </si>
  <si>
    <t>Title:</t>
  </si>
  <si>
    <t>Director General (Meteo Rwanda)</t>
  </si>
  <si>
    <t>NOTES:</t>
  </si>
  <si>
    <t>*</t>
  </si>
  <si>
    <t>Shaded areas to be completed by the UN Agency and non-shaded areas to be completed by the counterpart.</t>
  </si>
  <si>
    <t>FOR AGENCY USE ONLY:</t>
  </si>
  <si>
    <t>FOR ALL AGENCIES</t>
  </si>
  <si>
    <t>FOR UNFPA USE ONLY</t>
  </si>
  <si>
    <t>Liquidation Information</t>
  </si>
  <si>
    <t>New Funding Release</t>
  </si>
  <si>
    <t xml:space="preserve">DCT Reference: </t>
  </si>
  <si>
    <r>
      <t xml:space="preserve"> </t>
    </r>
    <r>
      <rPr>
        <i/>
        <u/>
        <sz val="8"/>
        <rFont val="Arial Narrow"/>
        <family val="2"/>
      </rPr>
      <t>CRQ ref. no., Liquidation ref. no.</t>
    </r>
  </si>
  <si>
    <t xml:space="preserve">  Activity 1</t>
  </si>
  <si>
    <t>DCT Amount</t>
  </si>
  <si>
    <t xml:space="preserve">  Activity 2</t>
  </si>
  <si>
    <t xml:space="preserve">  Name:</t>
  </si>
  <si>
    <t>_____________________________________________________</t>
  </si>
  <si>
    <t>Less:</t>
  </si>
  <si>
    <t xml:space="preserve">   Liquidation</t>
  </si>
  <si>
    <t xml:space="preserve">  Title:</t>
  </si>
  <si>
    <t xml:space="preserve">     Amount</t>
  </si>
  <si>
    <t xml:space="preserve">  Date:</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</si>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</sst>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 #,##0_-;_-* &quot;-&quot;_-;_-@_-"/>
    <numFmt numFmtId="165" formatCode="_(* #,##0_);_(* \(#,##0\);_(* &quot;-&quot;??_);_(@_)"/>
    <numFmt numFmtId="166" formatCode="[$-409]d/mmm/yyyy;@"/>
    <numFmt numFmtId="167" formatCode="&quot; &quot;#,##0&quot; &quot;;&quot; (&quot;#,##0&quot;)&quot;;&quot; -&quot;00&quot; &quot;;&quot; &quot;@&quot; &quot;"/>
    <numFmt numFmtId="168" formatCode="0.0%"/>
    <numFmt numFmtId="169" formatCode="_-* #,##0_-;\-* #,##0_-;_-* &quot;-&quot;??_-;_-@_-"/>
  </numFmts>
  <fonts count="45">
    <font>
      <sz val="11"/>
      <color theme="1"/>
      <name val="Calibri"/>
      <family val="2"/>
      <scheme val="minor"/>
    </font>
    <font>
      <sz val="11"/>
      <color theme="1"/>
      <name val="Calibri"/>
      <family val="2"/>
      <scheme val="minor"/>
    </font>
    <font>
      <sz val="12"/>
      <color theme="1"/>
      <name val="Calibri"/>
      <family val="2"/>
      <scheme val="minor"/>
    </font>
    <font>
      <sz val="10"/>
      <name val="Calibri"/>
      <family val="2"/>
      <scheme val="minor"/>
    </font>
    <font>
      <b/>
      <sz val="10"/>
      <name val="Calibri"/>
      <family val="2"/>
      <scheme val="minor"/>
    </font>
    <font>
      <sz val="10"/>
      <name val="Times New Roman"/>
      <family val="1"/>
    </font>
    <font>
      <sz val="12"/>
      <name val="Osaka"/>
      <family val="3"/>
      <charset val="128"/>
    </font>
    <font>
      <sz val="10"/>
      <name val="Arial"/>
      <family val="2"/>
    </font>
    <font>
      <sz val="11"/>
      <color rgb="FF000000"/>
      <name val="Calibri"/>
      <family val="2"/>
    </font>
    <font>
      <sz val="9"/>
      <color indexed="81"/>
      <name val="Tahoma"/>
      <family val="2"/>
    </font>
    <font>
      <b/>
      <sz val="9"/>
      <color indexed="81"/>
      <name val="Tahoma"/>
      <family val="2"/>
    </font>
    <font>
      <b/>
      <sz val="12"/>
      <name val="Arial Narrow"/>
      <family val="2"/>
    </font>
    <font>
      <sz val="12"/>
      <name val="Arial Narrow"/>
      <family val="2"/>
    </font>
    <font>
      <u/>
      <sz val="12"/>
      <name val="Arial Narrow"/>
      <family val="2"/>
    </font>
    <font>
      <sz val="9"/>
      <color theme="1"/>
      <name val="Calibri"/>
      <family val="2"/>
      <scheme val="minor"/>
    </font>
    <font>
      <b/>
      <u/>
      <sz val="12"/>
      <name val="Arial Narrow"/>
      <family val="2"/>
    </font>
    <font>
      <sz val="14"/>
      <name val="Arial Narrow"/>
      <family val="2"/>
    </font>
    <font>
      <sz val="14"/>
      <color rgb="FFFF0000"/>
      <name val="Arial Narrow"/>
      <family val="2"/>
    </font>
    <font>
      <sz val="12"/>
      <color rgb="FF000000"/>
      <name val="Times New Roman"/>
      <family val="1"/>
    </font>
    <font>
      <sz val="9"/>
      <name val="Calibri"/>
      <family val="2"/>
      <scheme val="minor"/>
    </font>
    <font>
      <sz val="14"/>
      <color rgb="FF000000"/>
      <name val="Calibri"/>
      <family val="2"/>
    </font>
    <font>
      <b/>
      <sz val="12"/>
      <name val="Calibri"/>
      <family val="2"/>
      <scheme val="minor"/>
    </font>
    <font>
      <b/>
      <sz val="14"/>
      <color rgb="FF0070C0"/>
      <name val="Arial Narrow"/>
      <family val="2"/>
    </font>
    <font>
      <sz val="20"/>
      <name val="Arial Narrow"/>
      <family val="2"/>
    </font>
    <font>
      <sz val="20"/>
      <name val="Calibri"/>
      <family val="2"/>
    </font>
    <font>
      <sz val="10"/>
      <name val="Arial Narrow"/>
      <family val="2"/>
    </font>
    <font>
      <sz val="9"/>
      <name val="Arial Narrow"/>
      <family val="2"/>
    </font>
    <font>
      <sz val="8"/>
      <name val="Arial Narrow"/>
      <family val="2"/>
    </font>
    <font>
      <i/>
      <u/>
      <sz val="8"/>
      <name val="Arial Narrow"/>
      <family val="2"/>
    </font>
    <font>
      <b/>
      <sz val="9"/>
      <color theme="1"/>
      <name val="Calibri"/>
      <family val="2"/>
      <scheme val="minor"/>
    </font>
    <font>
      <sz val="12"/>
      <color theme="1"/>
      <name val="Times New Roman"/>
      <family val="1"/>
    </font>
    <font>
      <sz val="12"/>
      <name val="Times New Roman"/>
      <family val="1"/>
    </font>
    <font>
      <b/>
      <sz val="12"/>
      <color theme="1"/>
      <name val="Times New Roman"/>
      <family val="1"/>
    </font>
    <font>
      <b/>
      <sz val="12"/>
      <name val="Times New Roman"/>
      <family val="1"/>
    </font>
    <font>
      <b/>
      <sz val="11"/>
      <color theme="1"/>
      <name val="Times New Roman"/>
      <family val="1"/>
    </font>
    <font>
      <b/>
      <sz val="10"/>
      <name val="Times New Roman"/>
      <family val="1"/>
    </font>
    <font>
      <sz val="12"/>
      <color rgb="FFFF0000"/>
      <name val="Arial Narrow"/>
      <family val="2"/>
    </font>
    <font>
      <b/>
      <sz val="14"/>
      <color theme="1"/>
      <name val="Times New Roman"/>
      <family val="1"/>
    </font>
    <font>
      <sz val="11"/>
      <color theme="1"/>
      <name val="Times New Roman"/>
      <family val="1"/>
    </font>
    <font>
      <sz val="10"/>
      <color theme="1"/>
      <name val="Times New Roman"/>
      <family val="1"/>
    </font>
    <font>
      <b/>
      <sz val="14"/>
      <name val="Calibri"/>
      <family val="3"/>
      <charset val="129"/>
      <scheme val="minor"/>
    </font>
    <font>
      <sz val="14"/>
      <name val="Calibri"/>
      <family val="2"/>
    </font>
    <font>
      <b/>
      <sz val="14"/>
      <name val="Calibri"/>
      <family val="2"/>
    </font>
    <font>
      <b/>
      <sz val="10"/>
      <color rgb="FFFF0000"/>
      <name val="Times New Roman"/>
      <family val="1"/>
    </font>
    <font>
      <sz val="10"/>
      <color rgb="FFFF0000"/>
      <name val="Times New Roman"/>
      <family val="1"/>
    </font>
  </fonts>
  <fills count="12">
    <fill>
      <patternFill patternType="none"/>
    </fill>
    <fill>
      <patternFill patternType="gray125"/>
    </fill>
    <fill>
      <patternFill patternType="solid">
        <fgColor theme="2" tint="-0.249977111117893"/>
        <bgColor indexed="64"/>
      </patternFill>
    </fill>
    <fill>
      <patternFill patternType="solid">
        <fgColor theme="4" tint="0.79998168889431442"/>
        <bgColor indexed="64"/>
      </patternFill>
    </fill>
    <fill>
      <patternFill patternType="solid">
        <fgColor rgb="FF00B050"/>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indexed="13"/>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1" tint="0.34998626667073579"/>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diagonal/>
    </border>
    <border>
      <left/>
      <right style="thin">
        <color indexed="64"/>
      </right>
      <top/>
      <bottom style="thin">
        <color auto="1"/>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auto="1"/>
      </right>
      <top/>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style="thin">
        <color rgb="FF000000"/>
      </left>
      <right/>
      <top style="thin">
        <color rgb="FF000000"/>
      </top>
      <bottom/>
      <diagonal/>
    </border>
    <border>
      <left/>
      <right style="medium">
        <color indexed="64"/>
      </right>
      <top style="thin">
        <color indexed="64"/>
      </top>
      <bottom style="thin">
        <color indexed="64"/>
      </bottom>
      <diagonal/>
    </border>
  </borders>
  <cellStyleXfs count="8">
    <xf numFmtId="0" fontId="0" fillId="0" borderId="0"/>
    <xf numFmtId="43" fontId="2" fillId="0" borderId="0" applyFont="0" applyFill="0" applyBorder="0" applyAlignment="0" applyProtection="0"/>
    <xf numFmtId="43" fontId="7" fillId="0" borderId="0" applyFont="0" applyFill="0" applyBorder="0" applyAlignment="0" applyProtection="0"/>
    <xf numFmtId="0" fontId="8" fillId="0" borderId="0"/>
    <xf numFmtId="9" fontId="1" fillId="0" borderId="0" applyFont="0" applyFill="0" applyBorder="0" applyAlignment="0" applyProtection="0"/>
    <xf numFmtId="43" fontId="1" fillId="0" borderId="0" applyFont="0" applyFill="0" applyBorder="0" applyAlignment="0" applyProtection="0"/>
    <xf numFmtId="0" fontId="6" fillId="0" borderId="0"/>
    <xf numFmtId="164" fontId="1" fillId="0" borderId="0" applyFont="0" applyFill="0" applyBorder="0" applyAlignment="0" applyProtection="0"/>
  </cellStyleXfs>
  <cellXfs count="358">
    <xf numFmtId="0" fontId="0" fillId="0" borderId="0" xfId="0"/>
    <xf numFmtId="0" fontId="0" fillId="0" borderId="0" xfId="0" applyAlignment="1">
      <alignment vertical="top" wrapText="1"/>
    </xf>
    <xf numFmtId="0" fontId="0" fillId="0" borderId="0" xfId="0" applyAlignment="1">
      <alignment horizontal="left" vertical="top"/>
    </xf>
    <xf numFmtId="3" fontId="2" fillId="4" borderId="0" xfId="0" applyNumberFormat="1" applyFont="1" applyFill="1"/>
    <xf numFmtId="3" fontId="3" fillId="0" borderId="4" xfId="0" applyNumberFormat="1" applyFont="1" applyBorder="1" applyAlignment="1">
      <alignment horizontal="right" vertical="top"/>
    </xf>
    <xf numFmtId="0" fontId="2" fillId="4" borderId="16" xfId="0" applyFont="1" applyFill="1" applyBorder="1"/>
    <xf numFmtId="0" fontId="2" fillId="4" borderId="17" xfId="0" applyFont="1" applyFill="1" applyBorder="1"/>
    <xf numFmtId="0" fontId="2" fillId="4" borderId="17" xfId="0" applyFont="1" applyFill="1" applyBorder="1" applyAlignment="1">
      <alignment vertical="top" wrapText="1"/>
    </xf>
    <xf numFmtId="0" fontId="2" fillId="4" borderId="17" xfId="0" applyFont="1" applyFill="1" applyBorder="1" applyAlignment="1">
      <alignment horizontal="left" vertical="top"/>
    </xf>
    <xf numFmtId="0" fontId="2" fillId="4" borderId="14" xfId="0" applyFont="1" applyFill="1" applyBorder="1"/>
    <xf numFmtId="0" fontId="0" fillId="0" borderId="8" xfId="0" applyBorder="1"/>
    <xf numFmtId="0" fontId="0" fillId="0" borderId="9" xfId="0" applyBorder="1"/>
    <xf numFmtId="0" fontId="0" fillId="0" borderId="11" xfId="0" applyBorder="1"/>
    <xf numFmtId="3" fontId="0" fillId="0" borderId="0" xfId="0" applyNumberFormat="1"/>
    <xf numFmtId="0" fontId="0" fillId="6" borderId="0" xfId="0" applyFill="1"/>
    <xf numFmtId="165" fontId="0" fillId="0" borderId="0" xfId="0" applyNumberFormat="1"/>
    <xf numFmtId="0" fontId="4" fillId="2" borderId="0" xfId="0" applyFont="1" applyFill="1" applyBorder="1" applyAlignment="1">
      <alignment vertical="center" wrapText="1"/>
    </xf>
    <xf numFmtId="0" fontId="4" fillId="4" borderId="15" xfId="0" applyFont="1" applyFill="1" applyBorder="1" applyAlignment="1">
      <alignment vertical="center" wrapText="1"/>
    </xf>
    <xf numFmtId="165" fontId="0" fillId="4" borderId="0" xfId="0" applyNumberFormat="1" applyFill="1"/>
    <xf numFmtId="9" fontId="0" fillId="0" borderId="0" xfId="4" applyFont="1"/>
    <xf numFmtId="0" fontId="0" fillId="0" borderId="9" xfId="0" applyBorder="1" applyAlignment="1">
      <alignment horizontal="center"/>
    </xf>
    <xf numFmtId="0" fontId="2" fillId="4" borderId="17" xfId="0" applyFont="1" applyFill="1" applyBorder="1" applyAlignment="1">
      <alignment horizontal="center" vertical="top" wrapText="1"/>
    </xf>
    <xf numFmtId="0" fontId="0" fillId="0" borderId="0" xfId="0" applyAlignment="1">
      <alignment horizontal="center" vertical="top" wrapText="1"/>
    </xf>
    <xf numFmtId="0" fontId="0" fillId="0" borderId="0" xfId="0" applyAlignment="1">
      <alignment horizontal="center"/>
    </xf>
    <xf numFmtId="0" fontId="11" fillId="0" borderId="0" xfId="6" applyFont="1" applyBorder="1" applyAlignment="1"/>
    <xf numFmtId="0" fontId="11" fillId="0" borderId="0" xfId="6" applyFont="1" applyBorder="1" applyAlignment="1">
      <alignment horizontal="centerContinuous"/>
    </xf>
    <xf numFmtId="0" fontId="11" fillId="0" borderId="0" xfId="6" applyFont="1"/>
    <xf numFmtId="0" fontId="12" fillId="0" borderId="0" xfId="0" applyFont="1"/>
    <xf numFmtId="0" fontId="11" fillId="0" borderId="0" xfId="6" applyFont="1" applyFill="1" applyBorder="1" applyAlignment="1">
      <alignment horizontal="right"/>
    </xf>
    <xf numFmtId="0" fontId="13" fillId="0" borderId="0" xfId="6" applyFont="1" applyBorder="1"/>
    <xf numFmtId="166" fontId="13" fillId="0" borderId="0" xfId="6" applyNumberFormat="1" applyFont="1" applyBorder="1"/>
    <xf numFmtId="0" fontId="14" fillId="0" borderId="0" xfId="0" applyFont="1"/>
    <xf numFmtId="0" fontId="12" fillId="0" borderId="0" xfId="6" applyFont="1"/>
    <xf numFmtId="0" fontId="12" fillId="0" borderId="0" xfId="6" applyFont="1" applyFill="1"/>
    <xf numFmtId="0" fontId="2" fillId="0" borderId="0" xfId="0" applyFont="1"/>
    <xf numFmtId="0" fontId="12" fillId="0" borderId="0" xfId="6" applyFont="1" applyBorder="1"/>
    <xf numFmtId="0" fontId="11" fillId="0" borderId="0" xfId="0" applyFont="1"/>
    <xf numFmtId="0" fontId="15" fillId="0" borderId="0" xfId="6" applyFont="1" applyFill="1" applyBorder="1" applyAlignment="1">
      <alignment horizontal="left"/>
    </xf>
    <xf numFmtId="0" fontId="12" fillId="0" borderId="0" xfId="6" applyFont="1" applyFill="1" applyBorder="1"/>
    <xf numFmtId="0" fontId="12" fillId="0" borderId="0" xfId="6" applyFont="1" applyFill="1" applyBorder="1" applyAlignment="1">
      <alignment horizontal="left"/>
    </xf>
    <xf numFmtId="165" fontId="12" fillId="0" borderId="0" xfId="5" applyNumberFormat="1" applyFont="1" applyFill="1" applyBorder="1" applyAlignment="1">
      <alignment horizontal="right" vertical="center"/>
    </xf>
    <xf numFmtId="0" fontId="12" fillId="0" borderId="0" xfId="6" applyFont="1" applyBorder="1" applyAlignment="1">
      <alignment horizontal="left"/>
    </xf>
    <xf numFmtId="0" fontId="11" fillId="0" borderId="0" xfId="6" applyFont="1" applyFill="1" applyBorder="1" applyAlignment="1">
      <alignment horizontal="centerContinuous"/>
    </xf>
    <xf numFmtId="0" fontId="12" fillId="0" borderId="0" xfId="6" applyFont="1" applyBorder="1" applyAlignment="1">
      <alignment horizontal="left" vertical="center"/>
    </xf>
    <xf numFmtId="165" fontId="12" fillId="0" borderId="0" xfId="5" applyNumberFormat="1" applyFont="1" applyFill="1" applyBorder="1" applyAlignment="1">
      <alignment horizontal="right" vertical="top"/>
    </xf>
    <xf numFmtId="0" fontId="12" fillId="0" borderId="25" xfId="6" applyFont="1" applyFill="1" applyBorder="1" applyAlignment="1">
      <alignment horizontal="center" vertical="center" wrapText="1"/>
    </xf>
    <xf numFmtId="0" fontId="12" fillId="0" borderId="26" xfId="6" applyFont="1" applyBorder="1" applyAlignment="1">
      <alignment horizontal="center" vertical="center" wrapText="1"/>
    </xf>
    <xf numFmtId="0" fontId="12" fillId="8" borderId="26" xfId="6" applyFont="1" applyFill="1" applyBorder="1" applyAlignment="1">
      <alignment horizontal="center" vertical="center" wrapText="1"/>
    </xf>
    <xf numFmtId="3" fontId="12" fillId="8" borderId="27" xfId="6" applyNumberFormat="1" applyFont="1" applyFill="1" applyBorder="1" applyAlignment="1">
      <alignment horizontal="center" vertical="center" wrapText="1"/>
    </xf>
    <xf numFmtId="0" fontId="12" fillId="0" borderId="8" xfId="6" applyFont="1" applyFill="1" applyBorder="1" applyAlignment="1">
      <alignment horizontal="center" vertical="center" wrapText="1"/>
    </xf>
    <xf numFmtId="0" fontId="12" fillId="8" borderId="28" xfId="6" applyFont="1" applyFill="1" applyBorder="1" applyAlignment="1">
      <alignment horizontal="center" vertical="center" wrapText="1"/>
    </xf>
    <xf numFmtId="3" fontId="12" fillId="8" borderId="11" xfId="6" applyNumberFormat="1" applyFont="1" applyFill="1" applyBorder="1" applyAlignment="1">
      <alignment horizontal="center" vertical="center" wrapText="1"/>
    </xf>
    <xf numFmtId="14" fontId="13" fillId="0" borderId="29" xfId="6" applyNumberFormat="1" applyFont="1" applyFill="1" applyBorder="1" applyAlignment="1">
      <alignment horizontal="center" vertical="center" wrapText="1"/>
    </xf>
    <xf numFmtId="0" fontId="12" fillId="0" borderId="13" xfId="6" applyFont="1" applyBorder="1" applyAlignment="1">
      <alignment horizontal="center" vertical="center" wrapText="1"/>
    </xf>
    <xf numFmtId="0" fontId="12" fillId="8" borderId="13" xfId="6" applyFont="1" applyFill="1" applyBorder="1" applyAlignment="1">
      <alignment horizontal="center" vertical="center" wrapText="1"/>
    </xf>
    <xf numFmtId="0" fontId="12" fillId="8" borderId="30" xfId="6" applyFont="1" applyFill="1" applyBorder="1" applyAlignment="1">
      <alignment horizontal="center" vertical="center" wrapText="1"/>
    </xf>
    <xf numFmtId="14" fontId="15" fillId="0" borderId="10" xfId="6" applyNumberFormat="1" applyFont="1" applyFill="1" applyBorder="1" applyAlignment="1">
      <alignment horizontal="center" vertical="center" wrapText="1"/>
    </xf>
    <xf numFmtId="0" fontId="13" fillId="8" borderId="31" xfId="6" applyFont="1" applyFill="1" applyBorder="1" applyAlignment="1">
      <alignment horizontal="center" vertical="center" wrapText="1"/>
    </xf>
    <xf numFmtId="3" fontId="12" fillId="8" borderId="12" xfId="6" applyNumberFormat="1" applyFont="1" applyFill="1" applyBorder="1" applyAlignment="1">
      <alignment horizontal="center" vertical="center" wrapText="1"/>
    </xf>
    <xf numFmtId="0" fontId="11" fillId="0" borderId="29" xfId="6" quotePrefix="1" applyFont="1" applyFill="1" applyBorder="1" applyAlignment="1">
      <alignment horizontal="center" vertical="center"/>
    </xf>
    <xf numFmtId="0" fontId="11" fillId="0" borderId="13" xfId="6" applyFont="1" applyBorder="1" applyAlignment="1">
      <alignment horizontal="center" vertical="center" wrapText="1"/>
    </xf>
    <xf numFmtId="0" fontId="11" fillId="8" borderId="13" xfId="6" applyFont="1" applyFill="1" applyBorder="1" applyAlignment="1">
      <alignment horizontal="center" vertical="center"/>
    </xf>
    <xf numFmtId="0" fontId="11" fillId="8" borderId="30" xfId="6" applyFont="1" applyFill="1" applyBorder="1" applyAlignment="1">
      <alignment horizontal="center" vertical="center" wrapText="1"/>
    </xf>
    <xf numFmtId="3" fontId="11" fillId="0" borderId="10" xfId="6" applyNumberFormat="1" applyFont="1" applyFill="1" applyBorder="1" applyAlignment="1">
      <alignment horizontal="center" vertical="center"/>
    </xf>
    <xf numFmtId="3" fontId="11" fillId="8" borderId="33" xfId="6" applyNumberFormat="1" applyFont="1" applyFill="1" applyBorder="1" applyAlignment="1">
      <alignment horizontal="center" vertical="center"/>
    </xf>
    <xf numFmtId="3" fontId="11" fillId="8" borderId="12" xfId="6" applyNumberFormat="1" applyFont="1" applyFill="1" applyBorder="1" applyAlignment="1">
      <alignment horizontal="center" vertical="center"/>
    </xf>
    <xf numFmtId="0" fontId="12" fillId="9" borderId="1" xfId="6" applyFont="1" applyFill="1" applyBorder="1" applyAlignment="1">
      <alignment horizontal="center" vertical="center" wrapText="1"/>
    </xf>
    <xf numFmtId="0" fontId="11" fillId="9" borderId="1" xfId="6" quotePrefix="1" applyFont="1" applyFill="1" applyBorder="1" applyAlignment="1">
      <alignment horizontal="center" vertical="center"/>
    </xf>
    <xf numFmtId="0" fontId="11" fillId="9" borderId="1" xfId="6" applyFont="1" applyFill="1" applyBorder="1" applyAlignment="1">
      <alignment horizontal="center" vertical="center" wrapText="1"/>
    </xf>
    <xf numFmtId="165" fontId="12" fillId="8" borderId="1" xfId="5" applyNumberFormat="1" applyFont="1" applyFill="1" applyBorder="1" applyAlignment="1">
      <alignment horizontal="right" vertical="center"/>
    </xf>
    <xf numFmtId="0" fontId="11" fillId="9" borderId="1" xfId="6" applyFont="1" applyFill="1" applyBorder="1" applyAlignment="1">
      <alignment vertical="center"/>
    </xf>
    <xf numFmtId="49" fontId="12" fillId="0" borderId="1" xfId="6" applyNumberFormat="1" applyFont="1" applyFill="1" applyBorder="1" applyAlignment="1">
      <alignment horizontal="center" vertical="center" wrapText="1"/>
    </xf>
    <xf numFmtId="3" fontId="18" fillId="0" borderId="34" xfId="0" applyNumberFormat="1" applyFont="1" applyFill="1" applyBorder="1" applyAlignment="1">
      <alignment vertical="center"/>
    </xf>
    <xf numFmtId="3" fontId="18" fillId="0" borderId="35" xfId="0" applyNumberFormat="1" applyFont="1" applyFill="1" applyBorder="1" applyAlignment="1">
      <alignment vertical="center"/>
    </xf>
    <xf numFmtId="167" fontId="18" fillId="0" borderId="34" xfId="2" applyNumberFormat="1" applyFont="1" applyFill="1" applyBorder="1" applyAlignment="1">
      <alignment horizontal="right" vertical="center"/>
    </xf>
    <xf numFmtId="49" fontId="12" fillId="0" borderId="1" xfId="6" applyNumberFormat="1" applyFont="1" applyFill="1" applyBorder="1" applyAlignment="1">
      <alignment horizontal="center" vertical="top" wrapText="1"/>
    </xf>
    <xf numFmtId="165" fontId="12" fillId="6" borderId="1" xfId="5" applyNumberFormat="1" applyFont="1" applyFill="1" applyBorder="1" applyAlignment="1">
      <alignment horizontal="right" vertical="center"/>
    </xf>
    <xf numFmtId="165" fontId="12" fillId="8" borderId="1" xfId="5" applyNumberFormat="1" applyFont="1" applyFill="1" applyBorder="1" applyAlignment="1">
      <alignment horizontal="right" vertical="top"/>
    </xf>
    <xf numFmtId="0" fontId="12" fillId="0" borderId="1" xfId="6" applyFont="1" applyFill="1" applyBorder="1" applyAlignment="1">
      <alignment horizontal="center" vertical="top" wrapText="1"/>
    </xf>
    <xf numFmtId="0" fontId="12" fillId="10" borderId="1" xfId="6" applyFont="1" applyFill="1" applyBorder="1" applyAlignment="1">
      <alignment horizontal="center" vertical="center" wrapText="1"/>
    </xf>
    <xf numFmtId="165" fontId="12" fillId="10" borderId="1" xfId="5" applyNumberFormat="1" applyFont="1" applyFill="1" applyBorder="1" applyAlignment="1">
      <alignment horizontal="right" vertical="center" wrapText="1"/>
    </xf>
    <xf numFmtId="0" fontId="14" fillId="0" borderId="0" xfId="0" applyFont="1" applyAlignment="1">
      <alignment wrapText="1"/>
    </xf>
    <xf numFmtId="0" fontId="19" fillId="0" borderId="0" xfId="0" applyFont="1"/>
    <xf numFmtId="3" fontId="18" fillId="0" borderId="36" xfId="0" applyNumberFormat="1" applyFont="1" applyFill="1" applyBorder="1" applyAlignment="1">
      <alignment vertical="center"/>
    </xf>
    <xf numFmtId="165" fontId="12" fillId="9" borderId="1" xfId="2" applyNumberFormat="1" applyFont="1" applyFill="1" applyBorder="1" applyAlignment="1">
      <alignment horizontal="right" vertical="center"/>
    </xf>
    <xf numFmtId="165" fontId="21" fillId="6" borderId="1" xfId="5" applyNumberFormat="1" applyFont="1" applyFill="1" applyBorder="1" applyAlignment="1">
      <alignment horizontal="right" vertical="center"/>
    </xf>
    <xf numFmtId="0" fontId="15" fillId="0" borderId="0" xfId="6" applyFont="1" applyBorder="1"/>
    <xf numFmtId="37" fontId="12" fillId="0" borderId="0" xfId="6" applyNumberFormat="1" applyFont="1"/>
    <xf numFmtId="165" fontId="12" fillId="0" borderId="0" xfId="6" applyNumberFormat="1" applyFont="1"/>
    <xf numFmtId="165" fontId="11" fillId="9" borderId="0" xfId="2" applyNumberFormat="1" applyFont="1" applyFill="1" applyBorder="1" applyAlignment="1">
      <alignment horizontal="center" vertical="center" wrapText="1"/>
    </xf>
    <xf numFmtId="37" fontId="22" fillId="0" borderId="0" xfId="6" applyNumberFormat="1" applyFont="1" applyFill="1" applyBorder="1"/>
    <xf numFmtId="37" fontId="14" fillId="0" borderId="0" xfId="0" applyNumberFormat="1" applyFont="1"/>
    <xf numFmtId="43" fontId="14" fillId="0" borderId="0" xfId="0" applyNumberFormat="1" applyFont="1"/>
    <xf numFmtId="165" fontId="21" fillId="0" borderId="0" xfId="5" applyNumberFormat="1" applyFont="1" applyFill="1" applyBorder="1" applyAlignment="1">
      <alignment horizontal="right" vertical="center"/>
    </xf>
    <xf numFmtId="0" fontId="23" fillId="0" borderId="0" xfId="6" applyFont="1" applyBorder="1" applyAlignment="1">
      <alignment horizontal="right" vertical="top"/>
    </xf>
    <xf numFmtId="0" fontId="12" fillId="0" borderId="0" xfId="6" applyFont="1" applyBorder="1" applyAlignment="1">
      <alignment horizontal="right" vertical="top"/>
    </xf>
    <xf numFmtId="15" fontId="15" fillId="0" borderId="0" xfId="0" applyNumberFormat="1" applyFont="1" applyBorder="1" applyAlignment="1">
      <alignment horizontal="left"/>
    </xf>
    <xf numFmtId="15" fontId="12" fillId="0" borderId="0" xfId="6" applyNumberFormat="1" applyFont="1" applyFill="1" applyBorder="1" applyAlignment="1">
      <alignment horizontal="right"/>
    </xf>
    <xf numFmtId="0" fontId="11" fillId="0" borderId="17" xfId="6" applyFont="1" applyBorder="1"/>
    <xf numFmtId="0" fontId="12" fillId="0" borderId="17" xfId="6" applyFont="1" applyFill="1" applyBorder="1"/>
    <xf numFmtId="0" fontId="12" fillId="0" borderId="0" xfId="6" applyFont="1" applyFill="1" applyBorder="1" applyAlignment="1">
      <alignment horizontal="right"/>
    </xf>
    <xf numFmtId="0" fontId="11" fillId="0" borderId="17" xfId="6" applyFont="1" applyBorder="1" applyAlignment="1">
      <alignment horizontal="left"/>
    </xf>
    <xf numFmtId="0" fontId="12" fillId="0" borderId="17" xfId="6" applyFont="1" applyBorder="1"/>
    <xf numFmtId="15" fontId="12" fillId="0" borderId="0" xfId="6" applyNumberFormat="1" applyFont="1" applyFill="1" applyBorder="1" applyAlignment="1">
      <alignment horizontal="center"/>
    </xf>
    <xf numFmtId="3" fontId="12" fillId="0" borderId="0" xfId="6" applyNumberFormat="1" applyFont="1"/>
    <xf numFmtId="0" fontId="11" fillId="0" borderId="0" xfId="6" applyFont="1" applyBorder="1" applyAlignment="1">
      <alignment horizontal="right" vertical="center"/>
    </xf>
    <xf numFmtId="0" fontId="12" fillId="0" borderId="0" xfId="6" applyFont="1" applyBorder="1" applyAlignment="1">
      <alignment horizontal="right" vertical="center"/>
    </xf>
    <xf numFmtId="0" fontId="12" fillId="0" borderId="0" xfId="6" applyFont="1" applyBorder="1" applyAlignment="1">
      <alignment vertical="center"/>
    </xf>
    <xf numFmtId="0" fontId="12" fillId="0" borderId="0" xfId="6" applyFont="1" applyFill="1" applyBorder="1" applyAlignment="1">
      <alignment horizontal="center"/>
    </xf>
    <xf numFmtId="3" fontId="12" fillId="0" borderId="0" xfId="6" applyNumberFormat="1" applyFont="1" applyBorder="1"/>
    <xf numFmtId="0" fontId="15" fillId="0" borderId="0" xfId="6" applyFont="1"/>
    <xf numFmtId="0" fontId="25" fillId="0" borderId="0" xfId="0" applyFont="1" applyFill="1" applyAlignment="1">
      <alignment vertical="center"/>
    </xf>
    <xf numFmtId="0" fontId="12" fillId="0" borderId="0" xfId="0" applyFont="1" applyFill="1" applyAlignment="1">
      <alignment vertical="center"/>
    </xf>
    <xf numFmtId="0" fontId="25" fillId="0" borderId="37" xfId="6" applyFont="1" applyFill="1" applyBorder="1" applyAlignment="1">
      <alignment vertical="center"/>
    </xf>
    <xf numFmtId="0" fontId="25" fillId="0" borderId="38" xfId="0" applyFont="1" applyFill="1" applyBorder="1" applyAlignment="1"/>
    <xf numFmtId="0" fontId="25" fillId="0" borderId="0" xfId="0" applyFont="1" applyFill="1"/>
    <xf numFmtId="0" fontId="25" fillId="0" borderId="38" xfId="6" applyFont="1" applyFill="1" applyBorder="1" applyAlignment="1">
      <alignment vertical="center"/>
    </xf>
    <xf numFmtId="0" fontId="25" fillId="0" borderId="39" xfId="6" applyFont="1" applyFill="1" applyBorder="1" applyAlignment="1">
      <alignment vertical="center"/>
    </xf>
    <xf numFmtId="0" fontId="25" fillId="0" borderId="8" xfId="6" applyFont="1" applyFill="1" applyBorder="1" applyAlignment="1">
      <alignment vertical="center"/>
    </xf>
    <xf numFmtId="0" fontId="25" fillId="0" borderId="11" xfId="6" applyFont="1" applyFill="1" applyBorder="1" applyAlignment="1">
      <alignment vertical="center"/>
    </xf>
    <xf numFmtId="0" fontId="12" fillId="0" borderId="0" xfId="0" applyFont="1" applyFill="1"/>
    <xf numFmtId="0" fontId="25" fillId="0" borderId="8" xfId="0" applyFont="1" applyBorder="1" applyAlignment="1"/>
    <xf numFmtId="0" fontId="25" fillId="0" borderId="9" xfId="0" applyFont="1" applyBorder="1" applyAlignment="1"/>
    <xf numFmtId="0" fontId="25" fillId="0" borderId="0" xfId="0" applyFont="1"/>
    <xf numFmtId="0" fontId="26" fillId="0" borderId="8" xfId="6" applyFont="1" applyFill="1" applyBorder="1" applyAlignment="1">
      <alignment vertical="top" wrapText="1"/>
    </xf>
    <xf numFmtId="0" fontId="26" fillId="0" borderId="11" xfId="6" applyFont="1" applyFill="1" applyBorder="1" applyAlignment="1">
      <alignment vertical="top" wrapText="1"/>
    </xf>
    <xf numFmtId="0" fontId="26" fillId="0" borderId="10" xfId="6" applyFont="1" applyFill="1" applyBorder="1" applyAlignment="1"/>
    <xf numFmtId="0" fontId="26" fillId="0" borderId="0" xfId="6" applyFont="1" applyFill="1" applyBorder="1" applyAlignment="1"/>
    <xf numFmtId="0" fontId="27" fillId="0" borderId="40" xfId="6" applyFont="1" applyBorder="1" applyAlignment="1">
      <alignment vertical="center"/>
    </xf>
    <xf numFmtId="0" fontId="27" fillId="0" borderId="32" xfId="6" applyFont="1" applyBorder="1" applyAlignment="1">
      <alignment vertical="center"/>
    </xf>
    <xf numFmtId="0" fontId="27" fillId="0" borderId="10" xfId="6" applyFont="1" applyBorder="1"/>
    <xf numFmtId="3" fontId="27" fillId="0" borderId="12" xfId="6" applyNumberFormat="1" applyFont="1" applyBorder="1" applyAlignment="1">
      <alignment horizontal="center"/>
    </xf>
    <xf numFmtId="0" fontId="26" fillId="0" borderId="10" xfId="6" applyFont="1" applyFill="1" applyBorder="1" applyAlignment="1">
      <alignment vertical="center"/>
    </xf>
    <xf numFmtId="0" fontId="26" fillId="0" borderId="0" xfId="6" applyFont="1" applyFill="1" applyBorder="1" applyAlignment="1">
      <alignment vertical="center"/>
    </xf>
    <xf numFmtId="0" fontId="25" fillId="0" borderId="41" xfId="0" applyFont="1" applyBorder="1"/>
    <xf numFmtId="0" fontId="25" fillId="0" borderId="23" xfId="0" applyFont="1" applyBorder="1"/>
    <xf numFmtId="0" fontId="27" fillId="0" borderId="10" xfId="6" applyFont="1" applyFill="1" applyBorder="1" applyAlignment="1">
      <alignment vertical="center"/>
    </xf>
    <xf numFmtId="3" fontId="27" fillId="0" borderId="12" xfId="6" applyNumberFormat="1" applyFont="1" applyBorder="1" applyAlignment="1">
      <alignment horizontal="center" vertical="center"/>
    </xf>
    <xf numFmtId="3" fontId="27" fillId="0" borderId="0" xfId="6" applyNumberFormat="1" applyFont="1" applyBorder="1" applyAlignment="1">
      <alignment horizontal="center"/>
    </xf>
    <xf numFmtId="0" fontId="27" fillId="0" borderId="10" xfId="6" applyFont="1" applyBorder="1" applyAlignment="1">
      <alignment horizontal="left" vertical="center"/>
    </xf>
    <xf numFmtId="3" fontId="27" fillId="0" borderId="0" xfId="6" applyNumberFormat="1" applyFont="1" applyBorder="1" applyAlignment="1">
      <alignment horizontal="center" vertical="center"/>
    </xf>
    <xf numFmtId="0" fontId="27" fillId="0" borderId="10" xfId="6" applyFont="1" applyBorder="1" applyAlignment="1">
      <alignment vertical="center"/>
    </xf>
    <xf numFmtId="37" fontId="27" fillId="0" borderId="12" xfId="6" applyNumberFormat="1" applyFont="1" applyBorder="1" applyAlignment="1">
      <alignment horizontal="center" vertical="center"/>
    </xf>
    <xf numFmtId="3" fontId="27" fillId="0" borderId="0" xfId="6" applyNumberFormat="1" applyFont="1" applyFill="1" applyBorder="1" applyAlignment="1">
      <alignment horizontal="center" vertical="center"/>
    </xf>
    <xf numFmtId="3" fontId="27" fillId="0" borderId="32" xfId="6" applyNumberFormat="1" applyFont="1" applyFill="1" applyBorder="1" applyAlignment="1">
      <alignment horizontal="center" vertical="center"/>
    </xf>
    <xf numFmtId="3" fontId="27" fillId="0" borderId="32" xfId="6" applyNumberFormat="1" applyFont="1" applyBorder="1" applyAlignment="1">
      <alignment horizontal="center" vertical="center"/>
    </xf>
    <xf numFmtId="0" fontId="27" fillId="0" borderId="0" xfId="0" applyFont="1"/>
    <xf numFmtId="3" fontId="27" fillId="0" borderId="42" xfId="6" applyNumberFormat="1" applyFont="1" applyBorder="1" applyAlignment="1">
      <alignment horizontal="center" vertical="center"/>
    </xf>
    <xf numFmtId="0" fontId="26" fillId="0" borderId="43" xfId="6" applyFont="1" applyFill="1" applyBorder="1" applyAlignment="1">
      <alignment vertical="center"/>
    </xf>
    <xf numFmtId="0" fontId="26" fillId="0" borderId="44" xfId="6" applyFont="1" applyFill="1" applyBorder="1" applyAlignment="1">
      <alignment vertical="center"/>
    </xf>
    <xf numFmtId="3" fontId="25" fillId="0" borderId="44" xfId="6" applyNumberFormat="1" applyFont="1" applyBorder="1" applyAlignment="1">
      <alignment horizontal="center" vertical="center"/>
    </xf>
    <xf numFmtId="3" fontId="25" fillId="0" borderId="5" xfId="6" applyNumberFormat="1" applyFont="1" applyBorder="1" applyAlignment="1">
      <alignment horizontal="center" vertical="center"/>
    </xf>
    <xf numFmtId="0" fontId="25" fillId="0" borderId="5" xfId="6" applyFont="1" applyBorder="1" applyAlignment="1">
      <alignment vertical="center"/>
    </xf>
    <xf numFmtId="0" fontId="25" fillId="0" borderId="43" xfId="6" applyFont="1" applyBorder="1" applyAlignment="1">
      <alignment vertical="center"/>
    </xf>
    <xf numFmtId="0" fontId="25" fillId="0" borderId="0" xfId="6" applyFont="1" applyFill="1" applyBorder="1" applyAlignment="1">
      <alignment horizontal="center" vertical="center"/>
    </xf>
    <xf numFmtId="0" fontId="25" fillId="0" borderId="0" xfId="0" applyFont="1" applyFill="1" applyBorder="1" applyAlignment="1"/>
    <xf numFmtId="0" fontId="25" fillId="0" borderId="0" xfId="0" applyFont="1" applyBorder="1" applyAlignment="1"/>
    <xf numFmtId="0" fontId="29" fillId="0" borderId="0" xfId="0" applyFont="1"/>
    <xf numFmtId="14" fontId="12" fillId="0" borderId="0" xfId="6" applyNumberFormat="1" applyFont="1" applyBorder="1"/>
    <xf numFmtId="3" fontId="0" fillId="0" borderId="0" xfId="0" applyNumberFormat="1" applyAlignment="1">
      <alignment horizontal="left" vertical="top"/>
    </xf>
    <xf numFmtId="9" fontId="12" fillId="0" borderId="0" xfId="4" applyFont="1" applyBorder="1"/>
    <xf numFmtId="3" fontId="30" fillId="0" borderId="6" xfId="0" applyNumberFormat="1" applyFont="1" applyFill="1" applyBorder="1" applyAlignment="1">
      <alignment vertical="center"/>
    </xf>
    <xf numFmtId="165" fontId="31" fillId="8" borderId="1" xfId="5" applyNumberFormat="1" applyFont="1" applyFill="1" applyBorder="1" applyAlignment="1">
      <alignment horizontal="right" vertical="center"/>
    </xf>
    <xf numFmtId="165" fontId="31" fillId="6" borderId="1" xfId="5" applyNumberFormat="1" applyFont="1" applyFill="1" applyBorder="1" applyAlignment="1">
      <alignment horizontal="right" vertical="center"/>
    </xf>
    <xf numFmtId="3" fontId="32" fillId="0" borderId="6" xfId="0" applyNumberFormat="1" applyFont="1" applyFill="1" applyBorder="1" applyAlignment="1">
      <alignment vertical="center"/>
    </xf>
    <xf numFmtId="3" fontId="33" fillId="6" borderId="6" xfId="6" applyNumberFormat="1" applyFont="1" applyFill="1" applyBorder="1" applyAlignment="1">
      <alignment horizontal="right" vertical="center" wrapText="1"/>
    </xf>
    <xf numFmtId="3" fontId="33" fillId="0" borderId="6" xfId="6" applyNumberFormat="1" applyFont="1" applyFill="1" applyBorder="1" applyAlignment="1">
      <alignment horizontal="right" vertical="center" wrapText="1"/>
    </xf>
    <xf numFmtId="165" fontId="31" fillId="10" borderId="1" xfId="5" applyNumberFormat="1" applyFont="1" applyFill="1" applyBorder="1" applyAlignment="1">
      <alignment horizontal="right" vertical="center" wrapText="1"/>
    </xf>
    <xf numFmtId="0" fontId="33" fillId="10" borderId="1" xfId="6" applyFont="1" applyFill="1" applyBorder="1" applyAlignment="1">
      <alignment horizontal="center" vertical="center" wrapText="1"/>
    </xf>
    <xf numFmtId="3" fontId="34" fillId="0" borderId="0" xfId="0" applyNumberFormat="1" applyFont="1" applyAlignment="1">
      <alignment vertical="center"/>
    </xf>
    <xf numFmtId="165" fontId="31" fillId="0" borderId="1" xfId="5" applyNumberFormat="1" applyFont="1" applyFill="1" applyBorder="1" applyAlignment="1">
      <alignment horizontal="center" vertical="center" wrapText="1"/>
    </xf>
    <xf numFmtId="3" fontId="34" fillId="0" borderId="0" xfId="0" applyNumberFormat="1" applyFont="1"/>
    <xf numFmtId="165" fontId="31" fillId="0" borderId="6" xfId="5" applyNumberFormat="1" applyFont="1" applyFill="1" applyBorder="1" applyAlignment="1">
      <alignment horizontal="right" vertical="center" wrapText="1"/>
    </xf>
    <xf numFmtId="3" fontId="31" fillId="0" borderId="6" xfId="0" applyNumberFormat="1" applyFont="1" applyFill="1" applyBorder="1" applyAlignment="1">
      <alignment vertical="center"/>
    </xf>
    <xf numFmtId="165" fontId="33" fillId="9" borderId="6" xfId="5" applyNumberFormat="1" applyFont="1" applyFill="1" applyBorder="1" applyAlignment="1">
      <alignment horizontal="center" vertical="center" wrapText="1"/>
    </xf>
    <xf numFmtId="37" fontId="31" fillId="0" borderId="0" xfId="6" applyNumberFormat="1" applyFont="1" applyFill="1" applyBorder="1"/>
    <xf numFmtId="165" fontId="31" fillId="0" borderId="0" xfId="5" applyNumberFormat="1" applyFont="1" applyBorder="1"/>
    <xf numFmtId="37" fontId="31" fillId="0" borderId="0" xfId="6" applyNumberFormat="1" applyFont="1"/>
    <xf numFmtId="165" fontId="31" fillId="0" borderId="0" xfId="5" applyNumberFormat="1" applyFont="1" applyBorder="1" applyAlignment="1">
      <alignment horizontal="right" vertical="center"/>
    </xf>
    <xf numFmtId="0" fontId="5" fillId="0" borderId="1" xfId="0" applyFont="1" applyBorder="1" applyAlignment="1">
      <alignment horizontal="left" vertical="top"/>
    </xf>
    <xf numFmtId="3" fontId="14" fillId="0" borderId="0" xfId="0" applyNumberFormat="1" applyFont="1"/>
    <xf numFmtId="165" fontId="14" fillId="0" borderId="0" xfId="5" applyNumberFormat="1" applyFont="1"/>
    <xf numFmtId="168" fontId="14" fillId="0" borderId="0" xfId="4" applyNumberFormat="1" applyFont="1"/>
    <xf numFmtId="10" fontId="14" fillId="0" borderId="0" xfId="4" applyNumberFormat="1" applyFont="1"/>
    <xf numFmtId="168" fontId="14" fillId="0" borderId="0" xfId="0" applyNumberFormat="1" applyFont="1"/>
    <xf numFmtId="168" fontId="14" fillId="0" borderId="0" xfId="0" applyNumberFormat="1" applyFont="1" applyAlignment="1">
      <alignment wrapText="1"/>
    </xf>
    <xf numFmtId="168" fontId="19" fillId="0" borderId="0" xfId="0" applyNumberFormat="1" applyFont="1"/>
    <xf numFmtId="43" fontId="14" fillId="0" borderId="0" xfId="5" applyNumberFormat="1" applyFont="1"/>
    <xf numFmtId="0" fontId="5" fillId="0" borderId="3" xfId="0" applyFont="1" applyBorder="1" applyAlignment="1">
      <alignment vertical="top" wrapText="1"/>
    </xf>
    <xf numFmtId="0" fontId="5" fillId="0" borderId="1" xfId="0" applyFont="1" applyFill="1" applyBorder="1" applyAlignment="1">
      <alignment vertical="top" wrapText="1"/>
    </xf>
    <xf numFmtId="0" fontId="5" fillId="0" borderId="1" xfId="0" applyFont="1" applyBorder="1" applyAlignment="1">
      <alignment vertical="top" wrapText="1"/>
    </xf>
    <xf numFmtId="0" fontId="5" fillId="0" borderId="1" xfId="0" applyFont="1" applyFill="1" applyBorder="1" applyAlignment="1">
      <alignment horizontal="left" vertical="top" wrapText="1"/>
    </xf>
    <xf numFmtId="0" fontId="5" fillId="0" borderId="1" xfId="0" applyFont="1" applyBorder="1" applyAlignment="1">
      <alignment horizontal="left" vertical="top" wrapText="1"/>
    </xf>
    <xf numFmtId="0" fontId="5" fillId="3" borderId="7" xfId="0" applyFont="1" applyFill="1" applyBorder="1" applyAlignment="1">
      <alignment wrapText="1"/>
    </xf>
    <xf numFmtId="0" fontId="3" fillId="3" borderId="16" xfId="0" applyFont="1" applyFill="1" applyBorder="1" applyAlignment="1">
      <alignment horizontal="left" wrapText="1"/>
    </xf>
    <xf numFmtId="0" fontId="3" fillId="3" borderId="17" xfId="0" applyFont="1" applyFill="1" applyBorder="1" applyAlignment="1">
      <alignment horizontal="center" wrapText="1"/>
    </xf>
    <xf numFmtId="0" fontId="3" fillId="3" borderId="17" xfId="0" applyFont="1" applyFill="1" applyBorder="1" applyAlignment="1">
      <alignment horizontal="left" wrapText="1"/>
    </xf>
    <xf numFmtId="3" fontId="3" fillId="3" borderId="0" xfId="0" applyNumberFormat="1" applyFont="1" applyFill="1" applyBorder="1" applyAlignment="1">
      <alignment horizontal="right" vertical="center" wrapText="1"/>
    </xf>
    <xf numFmtId="0" fontId="3" fillId="3" borderId="14" xfId="0" applyFont="1" applyFill="1" applyBorder="1" applyAlignment="1">
      <alignment horizontal="left" wrapText="1"/>
    </xf>
    <xf numFmtId="3" fontId="5" fillId="3" borderId="6" xfId="0" applyNumberFormat="1" applyFont="1" applyFill="1" applyBorder="1" applyAlignment="1">
      <alignment wrapText="1"/>
    </xf>
    <xf numFmtId="3" fontId="30" fillId="0" borderId="21" xfId="0" applyNumberFormat="1" applyFont="1" applyFill="1" applyBorder="1" applyAlignment="1">
      <alignment vertical="center"/>
    </xf>
    <xf numFmtId="3" fontId="18" fillId="0" borderId="45" xfId="0" applyNumberFormat="1" applyFont="1" applyFill="1" applyBorder="1" applyAlignment="1">
      <alignment vertical="center"/>
    </xf>
    <xf numFmtId="3" fontId="30" fillId="0" borderId="1" xfId="0" applyNumberFormat="1" applyFont="1" applyFill="1" applyBorder="1" applyAlignment="1">
      <alignment vertical="center"/>
    </xf>
    <xf numFmtId="3" fontId="18" fillId="0" borderId="1" xfId="0" applyNumberFormat="1" applyFont="1" applyFill="1" applyBorder="1" applyAlignment="1">
      <alignment vertical="center"/>
    </xf>
    <xf numFmtId="0" fontId="12" fillId="11" borderId="1" xfId="6" applyFont="1" applyFill="1" applyBorder="1" applyAlignment="1">
      <alignment horizontal="center" vertical="top" wrapText="1"/>
    </xf>
    <xf numFmtId="3" fontId="30" fillId="11" borderId="1" xfId="0" applyNumberFormat="1" applyFont="1" applyFill="1" applyBorder="1" applyAlignment="1">
      <alignment vertical="center"/>
    </xf>
    <xf numFmtId="3" fontId="18" fillId="11" borderId="1" xfId="0" applyNumberFormat="1" applyFont="1" applyFill="1" applyBorder="1" applyAlignment="1">
      <alignment vertical="center"/>
    </xf>
    <xf numFmtId="165" fontId="31" fillId="11" borderId="1" xfId="5" applyNumberFormat="1" applyFont="1" applyFill="1" applyBorder="1" applyAlignment="1">
      <alignment horizontal="right" vertical="center"/>
    </xf>
    <xf numFmtId="3" fontId="30" fillId="11" borderId="6" xfId="0" applyNumberFormat="1" applyFont="1" applyFill="1" applyBorder="1" applyAlignment="1">
      <alignment vertical="center"/>
    </xf>
    <xf numFmtId="165" fontId="12" fillId="11" borderId="1" xfId="5" applyNumberFormat="1" applyFont="1" applyFill="1" applyBorder="1" applyAlignment="1">
      <alignment horizontal="right" vertical="center"/>
    </xf>
    <xf numFmtId="0" fontId="5" fillId="0" borderId="0" xfId="0" applyFont="1" applyBorder="1" applyAlignment="1">
      <alignment horizontal="center" vertical="top" wrapText="1"/>
    </xf>
    <xf numFmtId="0" fontId="5" fillId="0" borderId="0" xfId="0" applyFont="1" applyBorder="1" applyAlignment="1">
      <alignment vertical="top" wrapText="1"/>
    </xf>
    <xf numFmtId="0" fontId="5" fillId="0" borderId="0" xfId="0" applyFont="1" applyBorder="1"/>
    <xf numFmtId="0" fontId="38" fillId="0" borderId="0" xfId="0" applyFont="1" applyBorder="1"/>
    <xf numFmtId="0" fontId="5" fillId="0" borderId="0" xfId="0" applyFont="1" applyBorder="1" applyAlignment="1">
      <alignment horizontal="left" vertical="top"/>
    </xf>
    <xf numFmtId="0" fontId="38" fillId="0" borderId="12" xfId="0" applyFont="1" applyBorder="1"/>
    <xf numFmtId="0" fontId="38" fillId="0" borderId="0" xfId="0" applyFont="1"/>
    <xf numFmtId="0" fontId="35" fillId="2" borderId="1" xfId="0" applyFont="1" applyFill="1" applyBorder="1" applyAlignment="1">
      <alignment vertical="center" wrapText="1"/>
    </xf>
    <xf numFmtId="0" fontId="35" fillId="2" borderId="1" xfId="0" applyFont="1" applyFill="1" applyBorder="1" applyAlignment="1">
      <alignment horizontal="center" vertical="center" wrapText="1"/>
    </xf>
    <xf numFmtId="0" fontId="35" fillId="2" borderId="15" xfId="0" applyFont="1" applyFill="1" applyBorder="1" applyAlignment="1">
      <alignment vertical="center" wrapText="1"/>
    </xf>
    <xf numFmtId="0" fontId="35" fillId="4" borderId="15" xfId="0" applyFont="1" applyFill="1" applyBorder="1" applyAlignment="1">
      <alignment vertical="center" wrapText="1"/>
    </xf>
    <xf numFmtId="3" fontId="5" fillId="0" borderId="4" xfId="0" applyNumberFormat="1" applyFont="1" applyBorder="1" applyAlignment="1">
      <alignment horizontal="right" vertical="top"/>
    </xf>
    <xf numFmtId="3" fontId="5" fillId="0" borderId="1" xfId="0" applyNumberFormat="1" applyFont="1" applyBorder="1" applyAlignment="1">
      <alignment horizontal="center" vertical="top" wrapText="1"/>
    </xf>
    <xf numFmtId="0" fontId="5" fillId="0" borderId="1" xfId="0" applyFont="1" applyBorder="1" applyAlignment="1">
      <alignment vertical="top"/>
    </xf>
    <xf numFmtId="3" fontId="38" fillId="0" borderId="0" xfId="0" applyNumberFormat="1" applyFont="1"/>
    <xf numFmtId="165" fontId="38" fillId="6" borderId="0" xfId="5" applyNumberFormat="1" applyFont="1" applyFill="1"/>
    <xf numFmtId="165" fontId="38" fillId="7" borderId="0" xfId="5" applyNumberFormat="1" applyFont="1" applyFill="1"/>
    <xf numFmtId="3" fontId="38" fillId="4" borderId="0" xfId="0" applyNumberFormat="1" applyFont="1" applyFill="1"/>
    <xf numFmtId="3" fontId="5" fillId="3" borderId="4" xfId="0" applyNumberFormat="1" applyFont="1" applyFill="1" applyBorder="1" applyAlignment="1">
      <alignment horizontal="right" vertical="center" wrapText="1"/>
    </xf>
    <xf numFmtId="3" fontId="5" fillId="3" borderId="1" xfId="0" applyNumberFormat="1" applyFont="1" applyFill="1" applyBorder="1" applyAlignment="1">
      <alignment horizontal="right" vertical="center" wrapText="1"/>
    </xf>
    <xf numFmtId="3" fontId="5" fillId="4" borderId="1" xfId="0" applyNumberFormat="1" applyFont="1" applyFill="1" applyBorder="1" applyAlignment="1">
      <alignment horizontal="right" vertical="center" wrapText="1"/>
    </xf>
    <xf numFmtId="0" fontId="38" fillId="0" borderId="0" xfId="0" applyFont="1" applyAlignment="1">
      <alignment horizontal="left" vertical="top" wrapText="1"/>
    </xf>
    <xf numFmtId="165" fontId="5" fillId="0" borderId="3" xfId="5" applyNumberFormat="1" applyFont="1" applyFill="1" applyBorder="1" applyAlignment="1">
      <alignment vertical="top" wrapText="1"/>
    </xf>
    <xf numFmtId="165" fontId="5" fillId="0" borderId="1" xfId="5" applyNumberFormat="1" applyFont="1" applyFill="1" applyBorder="1" applyAlignment="1">
      <alignment horizontal="left" vertical="top" wrapText="1"/>
    </xf>
    <xf numFmtId="165" fontId="5" fillId="0" borderId="3" xfId="5" applyNumberFormat="1" applyFont="1" applyFill="1" applyBorder="1" applyAlignment="1">
      <alignment horizontal="left" vertical="top" wrapText="1"/>
    </xf>
    <xf numFmtId="165" fontId="38" fillId="0" borderId="0" xfId="5" applyNumberFormat="1" applyFont="1"/>
    <xf numFmtId="165" fontId="39" fillId="0" borderId="1" xfId="5" applyNumberFormat="1" applyFont="1" applyBorder="1" applyAlignment="1">
      <alignment vertical="top"/>
    </xf>
    <xf numFmtId="0" fontId="38" fillId="6" borderId="0" xfId="0" applyFont="1" applyFill="1"/>
    <xf numFmtId="0" fontId="5" fillId="3" borderId="7" xfId="0" applyFont="1" applyFill="1" applyBorder="1" applyAlignment="1">
      <alignment horizontal="center" wrapText="1"/>
    </xf>
    <xf numFmtId="0" fontId="5" fillId="3" borderId="4" xfId="0" applyFont="1" applyFill="1" applyBorder="1" applyAlignment="1">
      <alignment horizontal="left" wrapText="1"/>
    </xf>
    <xf numFmtId="0" fontId="5" fillId="0" borderId="1" xfId="0" applyFont="1" applyBorder="1" applyAlignment="1">
      <alignment horizontal="left" vertical="center" wrapText="1"/>
    </xf>
    <xf numFmtId="169" fontId="40" fillId="5" borderId="7" xfId="5" applyNumberFormat="1" applyFont="1" applyFill="1" applyBorder="1" applyAlignment="1">
      <alignment horizontal="center" vertical="center" wrapText="1"/>
    </xf>
    <xf numFmtId="164" fontId="40" fillId="5" borderId="7" xfId="7" applyFont="1" applyFill="1" applyBorder="1" applyAlignment="1">
      <alignment horizontal="left" vertical="center" wrapText="1"/>
    </xf>
    <xf numFmtId="0" fontId="40" fillId="5" borderId="22" xfId="0" applyFont="1" applyFill="1" applyBorder="1" applyAlignment="1">
      <alignment vertical="top" wrapText="1"/>
    </xf>
    <xf numFmtId="164" fontId="40" fillId="5" borderId="22" xfId="7" applyFont="1" applyFill="1" applyBorder="1" applyAlignment="1">
      <alignment horizontal="left" vertical="center" wrapText="1"/>
    </xf>
    <xf numFmtId="0" fontId="40" fillId="5" borderId="22" xfId="0" applyFont="1" applyFill="1" applyBorder="1" applyAlignment="1">
      <alignment horizontal="left" vertical="center" wrapText="1"/>
    </xf>
    <xf numFmtId="0" fontId="5" fillId="0" borderId="22" xfId="0" applyFont="1" applyBorder="1"/>
    <xf numFmtId="0" fontId="38" fillId="0" borderId="23" xfId="0" applyFont="1" applyBorder="1"/>
    <xf numFmtId="0" fontId="5" fillId="0" borderId="7" xfId="0" applyFont="1" applyBorder="1"/>
    <xf numFmtId="0" fontId="38" fillId="0" borderId="46" xfId="0" applyFont="1" applyBorder="1"/>
    <xf numFmtId="0" fontId="40" fillId="5" borderId="22" xfId="0" applyFont="1" applyFill="1" applyBorder="1" applyAlignment="1">
      <alignment vertical="top"/>
    </xf>
    <xf numFmtId="0" fontId="37" fillId="0" borderId="0" xfId="0" applyFont="1" applyBorder="1" applyAlignment="1">
      <alignment vertical="center"/>
    </xf>
    <xf numFmtId="0" fontId="43" fillId="2" borderId="1" xfId="0" applyFont="1" applyFill="1" applyBorder="1" applyAlignment="1">
      <alignment vertical="center" wrapText="1"/>
    </xf>
    <xf numFmtId="0" fontId="43" fillId="2" borderId="1" xfId="0" applyFont="1" applyFill="1" applyBorder="1" applyAlignment="1">
      <alignment horizontal="center" vertical="center" wrapText="1"/>
    </xf>
    <xf numFmtId="0" fontId="44" fillId="0" borderId="1" xfId="0" applyFont="1" applyBorder="1" applyAlignment="1">
      <alignment horizontal="left" vertical="top" wrapText="1"/>
    </xf>
    <xf numFmtId="0" fontId="44" fillId="0" borderId="1" xfId="0" applyFont="1" applyFill="1" applyBorder="1" applyAlignment="1">
      <alignment horizontal="left" vertical="top" wrapText="1"/>
    </xf>
    <xf numFmtId="0" fontId="44" fillId="0" borderId="4" xfId="0" applyFont="1" applyBorder="1" applyAlignment="1">
      <alignment horizontal="left" vertical="top"/>
    </xf>
    <xf numFmtId="0" fontId="44" fillId="0" borderId="1" xfId="0" applyFont="1" applyBorder="1" applyAlignment="1">
      <alignment horizontal="left" vertical="top"/>
    </xf>
    <xf numFmtId="0" fontId="40" fillId="5" borderId="7" xfId="0" applyFont="1" applyFill="1" applyBorder="1" applyAlignment="1">
      <alignment horizontal="left" vertical="center" wrapText="1"/>
    </xf>
    <xf numFmtId="0" fontId="5" fillId="0" borderId="13" xfId="0" applyFont="1" applyBorder="1" applyAlignment="1">
      <alignment horizontal="left" vertical="center" wrapText="1"/>
    </xf>
    <xf numFmtId="0" fontId="5" fillId="0" borderId="3" xfId="0" applyFont="1" applyBorder="1" applyAlignment="1">
      <alignment horizontal="left" vertical="top" wrapText="1"/>
    </xf>
    <xf numFmtId="165" fontId="5" fillId="0" borderId="3" xfId="5" applyNumberFormat="1" applyFont="1" applyFill="1" applyBorder="1" applyAlignment="1">
      <alignment horizontal="center" vertical="top" wrapText="1"/>
    </xf>
    <xf numFmtId="165" fontId="5" fillId="0" borderId="2" xfId="5" applyNumberFormat="1" applyFont="1" applyFill="1" applyBorder="1" applyAlignment="1">
      <alignment horizontal="center" vertical="top" wrapText="1"/>
    </xf>
    <xf numFmtId="0" fontId="5" fillId="0" borderId="2" xfId="0" applyFont="1" applyBorder="1" applyAlignment="1">
      <alignment horizontal="left" vertical="center" wrapText="1"/>
    </xf>
    <xf numFmtId="0" fontId="5" fillId="3" borderId="6" xfId="0" applyFont="1" applyFill="1" applyBorder="1" applyAlignment="1">
      <alignment horizontal="left" wrapText="1"/>
    </xf>
    <xf numFmtId="0" fontId="5" fillId="3" borderId="7" xfId="0" applyFont="1" applyFill="1" applyBorder="1" applyAlignment="1">
      <alignment horizontal="left" wrapText="1"/>
    </xf>
    <xf numFmtId="10" fontId="12" fillId="0" borderId="21" xfId="6" applyNumberFormat="1" applyFont="1" applyFill="1" applyBorder="1" applyAlignment="1">
      <alignment horizontal="left" vertical="center" wrapText="1"/>
    </xf>
    <xf numFmtId="10" fontId="12" fillId="0" borderId="22" xfId="6" applyNumberFormat="1" applyFont="1" applyFill="1" applyBorder="1" applyAlignment="1">
      <alignment horizontal="left" vertical="center" wrapText="1"/>
    </xf>
    <xf numFmtId="0" fontId="12" fillId="0" borderId="7" xfId="0" applyFont="1" applyBorder="1" applyAlignment="1">
      <alignment horizontal="center" vertical="center"/>
    </xf>
    <xf numFmtId="0" fontId="16" fillId="9" borderId="7" xfId="6" applyFont="1" applyFill="1" applyBorder="1" applyAlignment="1">
      <alignment horizontal="left" vertical="center" wrapText="1"/>
    </xf>
    <xf numFmtId="10" fontId="12" fillId="0" borderId="7" xfId="6" applyNumberFormat="1" applyFont="1" applyFill="1" applyBorder="1" applyAlignment="1">
      <alignment horizontal="left" vertical="center" wrapText="1"/>
    </xf>
    <xf numFmtId="10" fontId="12" fillId="0" borderId="7" xfId="6" applyNumberFormat="1" applyFont="1" applyFill="1" applyBorder="1" applyAlignment="1">
      <alignment horizontal="left" vertical="top" wrapText="1"/>
    </xf>
    <xf numFmtId="0" fontId="12" fillId="0" borderId="7" xfId="6" applyFont="1" applyFill="1" applyBorder="1" applyAlignment="1">
      <alignment horizontal="center" vertical="center"/>
    </xf>
    <xf numFmtId="3" fontId="20" fillId="9" borderId="7" xfId="0" applyNumberFormat="1" applyFont="1" applyFill="1" applyBorder="1" applyAlignment="1">
      <alignment horizontal="center" vertical="center"/>
    </xf>
    <xf numFmtId="0" fontId="12" fillId="0" borderId="0" xfId="6" applyNumberFormat="1" applyFont="1" applyBorder="1" applyAlignment="1">
      <alignment horizontal="left" vertical="center" wrapText="1"/>
    </xf>
    <xf numFmtId="0" fontId="12" fillId="0" borderId="7" xfId="6" applyFont="1" applyFill="1" applyBorder="1" applyAlignment="1">
      <alignment horizontal="left" vertical="center" wrapText="1"/>
    </xf>
    <xf numFmtId="0" fontId="12" fillId="0" borderId="7" xfId="0" applyFont="1" applyBorder="1" applyAlignment="1">
      <alignment horizontal="left" vertical="center"/>
    </xf>
    <xf numFmtId="0" fontId="11" fillId="0" borderId="0" xfId="6" applyFont="1" applyBorder="1" applyAlignment="1">
      <alignment horizontal="left" vertical="center"/>
    </xf>
    <xf numFmtId="0" fontId="17" fillId="9" borderId="7" xfId="6" applyFont="1" applyFill="1" applyBorder="1" applyAlignment="1">
      <alignment horizontal="left" vertical="center"/>
    </xf>
    <xf numFmtId="0" fontId="12" fillId="0" borderId="7" xfId="0" applyFont="1" applyBorder="1" applyAlignment="1">
      <alignment horizontal="left" vertical="center" wrapText="1"/>
    </xf>
    <xf numFmtId="0" fontId="35" fillId="2" borderId="13" xfId="0" applyFont="1" applyFill="1" applyBorder="1" applyAlignment="1">
      <alignment horizontal="left" vertical="top" wrapText="1"/>
    </xf>
    <xf numFmtId="0" fontId="35" fillId="2" borderId="2" xfId="0" applyFont="1" applyFill="1" applyBorder="1" applyAlignment="1">
      <alignment horizontal="left" vertical="top" wrapText="1"/>
    </xf>
    <xf numFmtId="0" fontId="5" fillId="3" borderId="6" xfId="0" applyFont="1" applyFill="1" applyBorder="1" applyAlignment="1">
      <alignment horizontal="left" wrapText="1"/>
    </xf>
    <xf numFmtId="0" fontId="5" fillId="3" borderId="7" xfId="0" applyFont="1" applyFill="1" applyBorder="1" applyAlignment="1">
      <alignment horizontal="left" wrapText="1"/>
    </xf>
    <xf numFmtId="0" fontId="35" fillId="2" borderId="13" xfId="0" applyFont="1" applyFill="1" applyBorder="1" applyAlignment="1">
      <alignment horizontal="center" vertical="top" wrapText="1"/>
    </xf>
    <xf numFmtId="0" fontId="35" fillId="2" borderId="2" xfId="0" applyFont="1" applyFill="1" applyBorder="1" applyAlignment="1">
      <alignment horizontal="center" vertical="top" wrapText="1"/>
    </xf>
    <xf numFmtId="0" fontId="43" fillId="2" borderId="16" xfId="0" applyFont="1" applyFill="1" applyBorder="1" applyAlignment="1">
      <alignment horizontal="center" vertical="center" wrapText="1"/>
    </xf>
    <xf numFmtId="0" fontId="43" fillId="2" borderId="17" xfId="0" applyFont="1" applyFill="1" applyBorder="1" applyAlignment="1">
      <alignment horizontal="center" vertical="center" wrapText="1"/>
    </xf>
    <xf numFmtId="0" fontId="43" fillId="2" borderId="14" xfId="0" applyFont="1" applyFill="1" applyBorder="1" applyAlignment="1">
      <alignment horizontal="center" vertical="center" wrapText="1"/>
    </xf>
    <xf numFmtId="0" fontId="35" fillId="2" borderId="16" xfId="0" applyFont="1" applyFill="1" applyBorder="1" applyAlignment="1">
      <alignment horizontal="center" vertical="center" wrapText="1"/>
    </xf>
    <xf numFmtId="0" fontId="35" fillId="2" borderId="17" xfId="0" applyFont="1" applyFill="1" applyBorder="1" applyAlignment="1">
      <alignment horizontal="center" vertical="center" wrapText="1"/>
    </xf>
    <xf numFmtId="0" fontId="35" fillId="2" borderId="14" xfId="0" applyFont="1" applyFill="1" applyBorder="1" applyAlignment="1">
      <alignment horizontal="center" vertical="center" wrapText="1"/>
    </xf>
    <xf numFmtId="0" fontId="35" fillId="0" borderId="21" xfId="0" applyFont="1" applyBorder="1" applyAlignment="1">
      <alignment horizontal="center" vertical="top" wrapText="1"/>
    </xf>
    <xf numFmtId="0" fontId="35" fillId="0" borderId="15" xfId="0" applyFont="1" applyBorder="1" applyAlignment="1">
      <alignment horizontal="center" vertical="top" wrapText="1"/>
    </xf>
    <xf numFmtId="0" fontId="35" fillId="0" borderId="16" xfId="0" applyFont="1" applyBorder="1" applyAlignment="1">
      <alignment horizontal="center" vertical="top"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165" fontId="5" fillId="0" borderId="3" xfId="5" applyNumberFormat="1" applyFont="1" applyFill="1" applyBorder="1" applyAlignment="1">
      <alignment horizontal="center" vertical="top" wrapText="1"/>
    </xf>
    <xf numFmtId="165" fontId="5" fillId="0" borderId="13" xfId="5" applyNumberFormat="1" applyFont="1" applyFill="1" applyBorder="1" applyAlignment="1">
      <alignment horizontal="center" vertical="top" wrapText="1"/>
    </xf>
    <xf numFmtId="165" fontId="5" fillId="0" borderId="2" xfId="5" applyNumberFormat="1" applyFont="1" applyFill="1" applyBorder="1" applyAlignment="1">
      <alignment horizontal="center" vertical="top" wrapText="1"/>
    </xf>
    <xf numFmtId="0" fontId="35" fillId="0" borderId="1" xfId="0" applyFont="1" applyBorder="1" applyAlignment="1">
      <alignment horizontal="left" vertical="top" wrapText="1"/>
    </xf>
    <xf numFmtId="0" fontId="5" fillId="0" borderId="13" xfId="0" applyFont="1" applyBorder="1" applyAlignment="1">
      <alignment horizontal="left" vertical="center" wrapText="1"/>
    </xf>
    <xf numFmtId="0" fontId="5" fillId="0" borderId="3" xfId="0" applyFont="1" applyBorder="1" applyAlignment="1">
      <alignment horizontal="left" vertical="top" wrapText="1"/>
    </xf>
    <xf numFmtId="0" fontId="5" fillId="0" borderId="13" xfId="0" applyFont="1" applyBorder="1" applyAlignment="1">
      <alignment horizontal="left" vertical="top" wrapText="1"/>
    </xf>
    <xf numFmtId="0" fontId="40" fillId="5" borderId="7" xfId="0" applyFont="1" applyFill="1" applyBorder="1" applyAlignment="1">
      <alignment horizontal="left" vertical="center" wrapText="1"/>
    </xf>
    <xf numFmtId="0" fontId="40" fillId="5" borderId="7" xfId="0" applyFont="1" applyFill="1" applyBorder="1" applyAlignment="1">
      <alignment horizontal="left" vertical="top" wrapText="1"/>
    </xf>
    <xf numFmtId="0" fontId="40" fillId="5" borderId="46" xfId="0" applyFont="1" applyFill="1" applyBorder="1" applyAlignment="1">
      <alignment horizontal="left" vertical="top" wrapText="1"/>
    </xf>
    <xf numFmtId="0" fontId="11" fillId="0" borderId="18" xfId="6" applyFont="1" applyBorder="1" applyAlignment="1">
      <alignment horizontal="left" vertical="center"/>
    </xf>
    <xf numFmtId="0" fontId="11" fillId="0" borderId="19" xfId="6" applyFont="1" applyBorder="1" applyAlignment="1">
      <alignment horizontal="left" vertical="center"/>
    </xf>
    <xf numFmtId="0" fontId="11" fillId="0" borderId="20" xfId="6" applyFont="1" applyBorder="1" applyAlignment="1">
      <alignment horizontal="left" vertical="center"/>
    </xf>
    <xf numFmtId="0" fontId="11" fillId="0" borderId="21" xfId="6" applyFont="1" applyBorder="1" applyAlignment="1">
      <alignment horizontal="left" vertical="center"/>
    </xf>
    <xf numFmtId="0" fontId="11" fillId="0" borderId="22" xfId="6" applyFont="1" applyBorder="1" applyAlignment="1">
      <alignment horizontal="left" vertical="center"/>
    </xf>
    <xf numFmtId="0" fontId="11" fillId="0" borderId="15" xfId="6" applyFont="1" applyBorder="1" applyAlignment="1">
      <alignment horizontal="left" vertical="center"/>
    </xf>
    <xf numFmtId="0" fontId="11" fillId="0" borderId="0" xfId="6" applyFont="1" applyBorder="1" applyAlignment="1">
      <alignment horizontal="left" vertical="center"/>
    </xf>
    <xf numFmtId="0" fontId="11" fillId="0" borderId="16" xfId="6" applyFont="1" applyBorder="1" applyAlignment="1">
      <alignment horizontal="left" vertical="center"/>
    </xf>
    <xf numFmtId="0" fontId="11" fillId="0" borderId="17" xfId="6" applyFont="1" applyBorder="1" applyAlignment="1">
      <alignment horizontal="left" vertical="center"/>
    </xf>
    <xf numFmtId="0" fontId="12" fillId="0" borderId="24" xfId="6" applyFont="1" applyFill="1" applyBorder="1" applyAlignment="1">
      <alignment horizontal="center" vertical="center" wrapText="1"/>
    </xf>
    <xf numFmtId="0" fontId="12" fillId="0" borderId="28" xfId="6" applyFont="1" applyFill="1" applyBorder="1" applyAlignment="1">
      <alignment horizontal="center" vertical="center" wrapText="1"/>
    </xf>
    <xf numFmtId="0" fontId="16" fillId="9" borderId="6" xfId="6" applyFont="1" applyFill="1" applyBorder="1" applyAlignment="1">
      <alignment horizontal="left" vertical="center"/>
    </xf>
    <xf numFmtId="0" fontId="17" fillId="9" borderId="7" xfId="6" applyFont="1" applyFill="1" applyBorder="1" applyAlignment="1">
      <alignment horizontal="left" vertical="center"/>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26" fillId="0" borderId="0" xfId="6" applyFont="1" applyFill="1" applyBorder="1" applyAlignment="1">
      <alignment horizontal="left" vertical="top" wrapText="1"/>
    </xf>
    <xf numFmtId="0" fontId="26" fillId="0" borderId="12" xfId="6" applyFont="1" applyFill="1" applyBorder="1" applyAlignment="1">
      <alignment horizontal="left" vertical="top" wrapText="1"/>
    </xf>
    <xf numFmtId="10" fontId="12" fillId="0" borderId="21" xfId="6" applyNumberFormat="1" applyFont="1" applyFill="1" applyBorder="1" applyAlignment="1">
      <alignment horizontal="left" vertical="center" wrapText="1"/>
    </xf>
    <xf numFmtId="10" fontId="12" fillId="0" borderId="22" xfId="6" applyNumberFormat="1" applyFont="1" applyFill="1" applyBorder="1" applyAlignment="1">
      <alignment horizontal="left" vertical="center" wrapText="1"/>
    </xf>
    <xf numFmtId="0" fontId="12" fillId="0" borderId="6" xfId="6" applyFont="1" applyFill="1" applyBorder="1" applyAlignment="1">
      <alignment horizontal="center" vertical="center"/>
    </xf>
    <xf numFmtId="0" fontId="12" fillId="0" borderId="7" xfId="6" applyFont="1" applyFill="1" applyBorder="1" applyAlignment="1">
      <alignment horizontal="center" vertical="center"/>
    </xf>
    <xf numFmtId="3" fontId="20" fillId="9" borderId="6" xfId="0" applyNumberFormat="1" applyFont="1" applyFill="1" applyBorder="1" applyAlignment="1">
      <alignment horizontal="center" vertical="center"/>
    </xf>
    <xf numFmtId="3" fontId="20" fillId="9" borderId="7" xfId="0" applyNumberFormat="1" applyFont="1" applyFill="1" applyBorder="1" applyAlignment="1">
      <alignment horizontal="center" vertical="center"/>
    </xf>
    <xf numFmtId="0" fontId="25" fillId="0" borderId="0" xfId="6" applyNumberFormat="1" applyFont="1" applyBorder="1" applyAlignment="1">
      <alignment horizontal="left" vertical="center" wrapText="1"/>
    </xf>
    <xf numFmtId="0" fontId="12" fillId="0" borderId="0" xfId="6" applyNumberFormat="1" applyFont="1" applyBorder="1" applyAlignment="1">
      <alignment horizontal="left" vertical="center" wrapText="1"/>
    </xf>
    <xf numFmtId="0" fontId="25" fillId="0" borderId="37" xfId="6" applyFont="1" applyFill="1" applyBorder="1" applyAlignment="1">
      <alignment horizontal="center" vertical="center"/>
    </xf>
    <xf numFmtId="0" fontId="25" fillId="0" borderId="38" xfId="6" applyFont="1" applyFill="1" applyBorder="1" applyAlignment="1">
      <alignment horizontal="center" vertical="center"/>
    </xf>
    <xf numFmtId="0" fontId="25" fillId="0" borderId="39" xfId="6" applyFont="1" applyFill="1" applyBorder="1" applyAlignment="1">
      <alignment horizontal="center" vertical="center"/>
    </xf>
    <xf numFmtId="0" fontId="26" fillId="0" borderId="9" xfId="6" applyFont="1" applyFill="1" applyBorder="1" applyAlignment="1">
      <alignment horizontal="left" vertical="top" wrapText="1"/>
    </xf>
    <xf numFmtId="0" fontId="26" fillId="0" borderId="11" xfId="6" applyFont="1" applyFill="1" applyBorder="1" applyAlignment="1">
      <alignment horizontal="left" vertical="top" wrapText="1"/>
    </xf>
    <xf numFmtId="0" fontId="27" fillId="0" borderId="17" xfId="6" applyFont="1" applyFill="1" applyBorder="1" applyAlignment="1">
      <alignment horizontal="left" vertical="center" wrapText="1"/>
    </xf>
    <xf numFmtId="0" fontId="27" fillId="0" borderId="32" xfId="6" applyFont="1" applyFill="1" applyBorder="1" applyAlignment="1">
      <alignment horizontal="left" vertical="center" wrapText="1"/>
    </xf>
    <xf numFmtId="0" fontId="12" fillId="0" borderId="6" xfId="6" applyFont="1" applyFill="1" applyBorder="1" applyAlignment="1">
      <alignment horizontal="left" vertical="center" wrapText="1"/>
    </xf>
    <xf numFmtId="0" fontId="12" fillId="0" borderId="7" xfId="6" applyFont="1" applyFill="1" applyBorder="1" applyAlignment="1">
      <alignment horizontal="left" vertical="center" wrapText="1"/>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9" borderId="6" xfId="6" applyFont="1" applyFill="1" applyBorder="1" applyAlignment="1">
      <alignment horizontal="left" vertical="center"/>
    </xf>
    <xf numFmtId="0" fontId="12" fillId="9" borderId="7" xfId="6" applyFont="1" applyFill="1" applyBorder="1" applyAlignment="1">
      <alignment horizontal="left" vertical="center"/>
    </xf>
    <xf numFmtId="0" fontId="12" fillId="9" borderId="4" xfId="6" applyFont="1" applyFill="1" applyBorder="1" applyAlignment="1">
      <alignment horizontal="left" vertical="center"/>
    </xf>
    <xf numFmtId="0" fontId="13" fillId="5" borderId="0" xfId="6" applyFont="1" applyFill="1" applyBorder="1" applyAlignment="1">
      <alignment horizontal="left" wrapText="1"/>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6" fillId="9" borderId="6" xfId="6" applyFont="1" applyFill="1" applyBorder="1" applyAlignment="1">
      <alignment horizontal="left" vertical="center" wrapText="1"/>
    </xf>
    <xf numFmtId="0" fontId="16" fillId="9" borderId="7" xfId="6" applyFont="1" applyFill="1" applyBorder="1" applyAlignment="1">
      <alignment horizontal="left" vertical="center" wrapText="1"/>
    </xf>
    <xf numFmtId="10" fontId="12" fillId="0" borderId="6" xfId="6" applyNumberFormat="1" applyFont="1" applyFill="1" applyBorder="1" applyAlignment="1">
      <alignment horizontal="left" vertical="center" wrapText="1"/>
    </xf>
    <xf numFmtId="10" fontId="12" fillId="0" borderId="7" xfId="6" applyNumberFormat="1" applyFont="1" applyFill="1" applyBorder="1" applyAlignment="1">
      <alignment horizontal="left" vertical="center" wrapText="1"/>
    </xf>
    <xf numFmtId="10" fontId="12" fillId="0" borderId="6" xfId="6" applyNumberFormat="1" applyFont="1" applyFill="1" applyBorder="1" applyAlignment="1">
      <alignment horizontal="left" vertical="top" wrapText="1"/>
    </xf>
    <xf numFmtId="10" fontId="12" fillId="0" borderId="7" xfId="6" applyNumberFormat="1" applyFont="1" applyFill="1" applyBorder="1" applyAlignment="1">
      <alignment horizontal="left" vertical="top" wrapText="1"/>
    </xf>
    <xf numFmtId="0" fontId="11" fillId="0" borderId="18" xfId="6" applyFont="1" applyFill="1" applyBorder="1" applyAlignment="1">
      <alignment horizontal="center" vertical="center"/>
    </xf>
    <xf numFmtId="0" fontId="11" fillId="0" borderId="19" xfId="6" applyFont="1" applyFill="1" applyBorder="1" applyAlignment="1">
      <alignment horizontal="center" vertical="center"/>
    </xf>
    <xf numFmtId="0" fontId="11" fillId="0" borderId="20" xfId="6" applyFont="1" applyFill="1" applyBorder="1" applyAlignment="1">
      <alignment horizontal="center" vertical="center"/>
    </xf>
  </cellXfs>
  <cellStyles count="8">
    <cellStyle name="Comma" xfId="5" xr:uid="{00000000-0005-0000-0000-000000000000}"/>
    <cellStyle name="Comma [0]" xfId="7" builtinId="6"/>
    <cellStyle name="Comma 2" xfId="1" xr:uid="{00000000-0005-0000-0000-000002000000}"/>
    <cellStyle name="Comma 2 2" xfId="2" xr:uid="{00000000-0005-0000-0000-000003000000}"/>
    <cellStyle name="Normal" xfId="0" builtinId="0"/>
    <cellStyle name="Normal 2" xfId="3" xr:uid="{00000000-0005-0000-0000-000005000000}"/>
    <cellStyle name="Normal_Sheet1" xfId="6" xr:uid="{00000000-0005-0000-0000-000006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990600</xdr:colOff>
      <xdr:row>0</xdr:row>
      <xdr:rowOff>87630</xdr:rowOff>
    </xdr:from>
    <xdr:to>
      <xdr:col>14</xdr:col>
      <xdr:colOff>632460</xdr:colOff>
      <xdr:row>1</xdr:row>
      <xdr:rowOff>403860</xdr:rowOff>
    </xdr:to>
    <xdr:pic>
      <xdr:nvPicPr>
        <xdr:cNvPr id="2" name="Picture 1" descr="logo">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86260" y="87630"/>
          <a:ext cx="1470660" cy="49911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B1:Z36"/>
  <sheetViews>
    <sheetView tabSelected="1" view="pageBreakPreview" zoomScaleNormal="100" zoomScaleSheetLayoutView="100" workbookViewId="0">
      <selection activeCell="D11" sqref="D11"/>
    </sheetView>
  </sheetViews>
  <sheetFormatPr defaultColWidth="11.5703125" defaultRowHeight="14.45"/>
  <cols>
    <col min="2" max="2" width="16.42578125" customWidth="1"/>
    <col min="3" max="3" width="20.42578125" style="23" customWidth="1"/>
    <col min="4" max="4" width="24.5703125" customWidth="1"/>
    <col min="5" max="5" width="21.42578125" customWidth="1"/>
    <col min="6" max="6" width="23.85546875" customWidth="1"/>
    <col min="7" max="7" width="5.140625" customWidth="1"/>
    <col min="8" max="8" width="7.140625" customWidth="1"/>
    <col min="9" max="9" width="5.85546875" customWidth="1"/>
    <col min="10" max="10" width="14.140625" customWidth="1"/>
    <col min="11" max="11" width="14" customWidth="1"/>
    <col min="12" max="12" width="10.140625" customWidth="1"/>
    <col min="13" max="13" width="15.85546875" customWidth="1"/>
    <col min="14" max="14" width="10.85546875" customWidth="1"/>
    <col min="15" max="15" width="9.5703125" customWidth="1"/>
    <col min="16" max="16" width="12.5703125" hidden="1" customWidth="1"/>
    <col min="17" max="17" width="0" hidden="1" customWidth="1"/>
    <col min="18" max="18" width="12.5703125" hidden="1" customWidth="1"/>
    <col min="19" max="19" width="0" hidden="1" customWidth="1"/>
    <col min="20" max="21" width="13.5703125" hidden="1" customWidth="1"/>
    <col min="22" max="23" width="0" hidden="1" customWidth="1"/>
    <col min="24" max="24" width="12" hidden="1" customWidth="1"/>
    <col min="25" max="25" width="0" hidden="1" customWidth="1"/>
    <col min="26" max="26" width="11" hidden="1" customWidth="1"/>
  </cols>
  <sheetData>
    <row r="1" spans="2:26">
      <c r="B1" s="10"/>
      <c r="C1" s="20"/>
      <c r="D1" s="11"/>
      <c r="E1" s="11"/>
      <c r="F1" s="11"/>
      <c r="G1" s="11"/>
      <c r="H1" s="11"/>
      <c r="I1" s="11"/>
      <c r="J1" s="11"/>
      <c r="K1" s="11"/>
      <c r="L1" s="11"/>
      <c r="M1" s="11"/>
      <c r="N1" s="11"/>
      <c r="O1" s="12"/>
    </row>
    <row r="2" spans="2:26" ht="33" customHeight="1">
      <c r="B2" s="251" t="s">
        <v>0</v>
      </c>
      <c r="C2" s="210"/>
      <c r="D2" s="211"/>
      <c r="E2" s="212"/>
      <c r="F2" s="213"/>
      <c r="G2" s="212"/>
      <c r="H2" s="212"/>
      <c r="I2" s="212"/>
      <c r="J2" s="214"/>
      <c r="K2" s="212"/>
      <c r="L2" s="212"/>
      <c r="M2" s="212"/>
      <c r="N2" s="212"/>
      <c r="O2" s="215"/>
      <c r="P2" s="216"/>
      <c r="Q2" s="216"/>
      <c r="R2" s="216"/>
      <c r="S2" s="216"/>
      <c r="T2" s="216"/>
      <c r="U2" s="216"/>
      <c r="V2" s="216"/>
    </row>
    <row r="3" spans="2:26" ht="18.600000000000001">
      <c r="B3" s="250" t="s">
        <v>1</v>
      </c>
      <c r="C3" s="243"/>
      <c r="D3" s="243"/>
      <c r="E3" s="243"/>
      <c r="F3" s="243"/>
      <c r="G3" s="243"/>
      <c r="H3" s="243"/>
      <c r="I3" s="243"/>
      <c r="J3" s="244"/>
      <c r="K3" s="245"/>
      <c r="L3" s="245"/>
      <c r="M3" s="246"/>
      <c r="N3" s="246"/>
      <c r="O3" s="247"/>
      <c r="P3" s="216"/>
      <c r="Q3" s="216"/>
      <c r="R3" s="216"/>
      <c r="S3" s="216"/>
      <c r="T3" s="216"/>
      <c r="U3" s="216"/>
      <c r="V3" s="216"/>
    </row>
    <row r="4" spans="2:26" ht="18.600000000000001">
      <c r="B4" s="304" t="s">
        <v>2</v>
      </c>
      <c r="C4" s="304"/>
      <c r="D4" s="304"/>
      <c r="E4" s="304"/>
      <c r="F4" s="304"/>
      <c r="G4" s="304"/>
      <c r="H4" s="304"/>
      <c r="I4" s="304"/>
      <c r="J4" s="304"/>
      <c r="K4" s="304"/>
      <c r="L4" s="304"/>
      <c r="M4" s="248"/>
      <c r="N4" s="248"/>
      <c r="O4" s="249"/>
      <c r="P4" s="216"/>
      <c r="Q4" s="216"/>
      <c r="R4" s="216"/>
      <c r="S4" s="216"/>
      <c r="T4" s="216"/>
      <c r="U4" s="216"/>
      <c r="V4" s="216"/>
    </row>
    <row r="5" spans="2:26" ht="18.600000000000001">
      <c r="B5" s="304" t="s">
        <v>3</v>
      </c>
      <c r="C5" s="304"/>
      <c r="D5" s="304"/>
      <c r="E5" s="304"/>
      <c r="F5" s="241"/>
      <c r="G5" s="241"/>
      <c r="H5" s="241"/>
      <c r="I5" s="241"/>
      <c r="J5" s="242"/>
      <c r="K5" s="258"/>
      <c r="L5" s="258"/>
      <c r="M5" s="248"/>
      <c r="N5" s="248"/>
      <c r="O5" s="249"/>
      <c r="P5" s="216"/>
      <c r="Q5" s="216"/>
      <c r="R5" s="216"/>
      <c r="S5" s="216"/>
      <c r="T5" s="216"/>
      <c r="U5" s="216"/>
      <c r="V5" s="216"/>
    </row>
    <row r="6" spans="2:26" ht="72" customHeight="1">
      <c r="B6" s="305" t="s">
        <v>4</v>
      </c>
      <c r="C6" s="305"/>
      <c r="D6" s="305"/>
      <c r="E6" s="305"/>
      <c r="F6" s="305"/>
      <c r="G6" s="305"/>
      <c r="H6" s="305"/>
      <c r="I6" s="305"/>
      <c r="J6" s="305"/>
      <c r="K6" s="305"/>
      <c r="L6" s="305"/>
      <c r="M6" s="305"/>
      <c r="N6" s="305"/>
      <c r="O6" s="306"/>
      <c r="P6" s="216"/>
      <c r="Q6" s="216"/>
      <c r="R6" s="216"/>
      <c r="S6" s="216"/>
      <c r="T6" s="216"/>
      <c r="U6" s="216"/>
      <c r="V6" s="216"/>
    </row>
    <row r="7" spans="2:26" ht="18.600000000000001">
      <c r="B7" s="304" t="s">
        <v>5</v>
      </c>
      <c r="C7" s="304"/>
      <c r="D7" s="304"/>
      <c r="E7" s="304"/>
      <c r="F7" s="304"/>
      <c r="G7" s="304"/>
      <c r="H7" s="304"/>
      <c r="I7" s="304"/>
      <c r="J7" s="304"/>
      <c r="K7" s="304"/>
      <c r="L7" s="304"/>
      <c r="M7" s="248"/>
      <c r="N7" s="248"/>
      <c r="O7" s="249"/>
      <c r="P7" s="216"/>
      <c r="Q7" s="216"/>
      <c r="R7" s="216"/>
      <c r="S7" s="216"/>
      <c r="T7" s="216"/>
      <c r="U7" s="216"/>
      <c r="V7" s="216"/>
    </row>
    <row r="8" spans="2:26" ht="18.600000000000001">
      <c r="B8" s="304" t="s">
        <v>6</v>
      </c>
      <c r="C8" s="304"/>
      <c r="D8" s="304"/>
      <c r="E8" s="304"/>
      <c r="F8" s="304"/>
      <c r="G8" s="304"/>
      <c r="H8" s="304"/>
      <c r="I8" s="304"/>
      <c r="J8" s="304"/>
      <c r="K8" s="304"/>
      <c r="L8" s="304"/>
      <c r="M8" s="248"/>
      <c r="N8" s="248"/>
      <c r="O8" s="249"/>
      <c r="P8" s="216"/>
      <c r="Q8" s="216"/>
      <c r="R8" s="216"/>
      <c r="S8" s="216"/>
      <c r="T8" s="216"/>
      <c r="U8" s="216"/>
      <c r="V8" s="216"/>
    </row>
    <row r="9" spans="2:26" ht="14.45" customHeight="1">
      <c r="B9" s="284" t="s">
        <v>7</v>
      </c>
      <c r="C9" s="284" t="s">
        <v>8</v>
      </c>
      <c r="D9" s="284" t="s">
        <v>9</v>
      </c>
      <c r="E9" s="284" t="s">
        <v>10</v>
      </c>
      <c r="F9" s="284" t="s">
        <v>11</v>
      </c>
      <c r="G9" s="286" t="s">
        <v>12</v>
      </c>
      <c r="H9" s="287"/>
      <c r="I9" s="288"/>
      <c r="J9" s="284" t="s">
        <v>13</v>
      </c>
      <c r="K9" s="289" t="s">
        <v>14</v>
      </c>
      <c r="L9" s="290"/>
      <c r="M9" s="290"/>
      <c r="N9" s="291"/>
      <c r="O9" s="280" t="s">
        <v>15</v>
      </c>
      <c r="P9" s="216" t="s">
        <v>16</v>
      </c>
      <c r="Q9" s="216" t="s">
        <v>17</v>
      </c>
      <c r="R9" s="216"/>
      <c r="S9" s="216" t="s">
        <v>16</v>
      </c>
      <c r="T9" s="216"/>
      <c r="U9" s="216"/>
      <c r="V9" s="216"/>
    </row>
    <row r="10" spans="2:26" ht="26.1">
      <c r="B10" s="285"/>
      <c r="C10" s="285"/>
      <c r="D10" s="285"/>
      <c r="E10" s="285"/>
      <c r="F10" s="285"/>
      <c r="G10" s="252" t="s">
        <v>18</v>
      </c>
      <c r="H10" s="253" t="s">
        <v>19</v>
      </c>
      <c r="I10" s="253" t="s">
        <v>20</v>
      </c>
      <c r="J10" s="285"/>
      <c r="K10" s="217" t="s">
        <v>21</v>
      </c>
      <c r="L10" s="218" t="s">
        <v>22</v>
      </c>
      <c r="M10" s="217" t="s">
        <v>23</v>
      </c>
      <c r="N10" s="217" t="s">
        <v>24</v>
      </c>
      <c r="O10" s="281"/>
      <c r="P10" s="219" t="s">
        <v>25</v>
      </c>
      <c r="Q10" s="219" t="s">
        <v>26</v>
      </c>
      <c r="R10" s="219" t="s">
        <v>27</v>
      </c>
      <c r="S10" s="219" t="s">
        <v>28</v>
      </c>
      <c r="T10" s="219" t="s">
        <v>27</v>
      </c>
      <c r="U10" s="219" t="s">
        <v>29</v>
      </c>
      <c r="V10" s="220" t="s">
        <v>30</v>
      </c>
      <c r="X10" s="17" t="s">
        <v>31</v>
      </c>
      <c r="Z10" s="16" t="s">
        <v>32</v>
      </c>
    </row>
    <row r="11" spans="2:26" ht="156">
      <c r="B11" s="260" t="s">
        <v>33</v>
      </c>
      <c r="C11" s="191" t="s">
        <v>34</v>
      </c>
      <c r="D11" s="191" t="s">
        <v>35</v>
      </c>
      <c r="E11" s="191" t="s">
        <v>36</v>
      </c>
      <c r="F11" s="192" t="s">
        <v>37</v>
      </c>
      <c r="G11" s="256"/>
      <c r="H11" s="257" t="s">
        <v>38</v>
      </c>
      <c r="I11" s="254" t="s">
        <v>38</v>
      </c>
      <c r="J11" s="192" t="s">
        <v>39</v>
      </c>
      <c r="K11" s="221">
        <v>0</v>
      </c>
      <c r="L11" s="221">
        <f>K11/920</f>
        <v>0</v>
      </c>
      <c r="M11" s="222"/>
      <c r="N11" s="223" t="s">
        <v>40</v>
      </c>
      <c r="O11" s="261"/>
      <c r="P11" s="216">
        <v>0</v>
      </c>
      <c r="Q11" s="224">
        <f t="shared" ref="Q11:Q22" si="0">P11-L11</f>
        <v>0</v>
      </c>
      <c r="R11" s="225">
        <f t="shared" ref="R11:R22" si="1">Q11*872</f>
        <v>0</v>
      </c>
      <c r="S11" s="216">
        <v>8000</v>
      </c>
      <c r="T11" s="225">
        <f>S11*872</f>
        <v>6976000</v>
      </c>
      <c r="U11" s="226"/>
      <c r="V11" s="227">
        <f>Q11+S11</f>
        <v>8000</v>
      </c>
      <c r="X11" s="18">
        <f t="shared" ref="X11:X17" si="2">R11+T11</f>
        <v>6976000</v>
      </c>
      <c r="Z11" s="15">
        <f t="shared" ref="Z11:Z22" si="3">K11+X11</f>
        <v>6976000</v>
      </c>
    </row>
    <row r="12" spans="2:26">
      <c r="B12" s="282" t="s">
        <v>41</v>
      </c>
      <c r="C12" s="283"/>
      <c r="D12" s="283"/>
      <c r="E12" s="283"/>
      <c r="F12" s="283"/>
      <c r="G12" s="283"/>
      <c r="H12" s="283"/>
      <c r="I12" s="283"/>
      <c r="J12" s="283"/>
      <c r="K12" s="228">
        <f>SUM(K11:K11)</f>
        <v>0</v>
      </c>
      <c r="L12" s="228">
        <f>SUM(L11:L11)</f>
        <v>0</v>
      </c>
      <c r="M12" s="222"/>
      <c r="N12" s="222"/>
      <c r="O12" s="229">
        <f>SUM(O11:O11)</f>
        <v>0</v>
      </c>
      <c r="P12" s="229" t="e">
        <f>#REF!+P11</f>
        <v>#REF!</v>
      </c>
      <c r="Q12" s="229" t="e">
        <f>#REF!+Q11</f>
        <v>#REF!</v>
      </c>
      <c r="R12" s="225"/>
      <c r="S12" s="229" t="e">
        <f>#REF!+S11</f>
        <v>#REF!</v>
      </c>
      <c r="T12" s="225"/>
      <c r="U12" s="226"/>
      <c r="V12" s="230" t="e">
        <f>#REF!+V11</f>
        <v>#REF!</v>
      </c>
      <c r="X12" s="18">
        <f t="shared" si="2"/>
        <v>0</v>
      </c>
      <c r="Y12" s="15"/>
      <c r="Z12" s="15"/>
    </row>
    <row r="13" spans="2:26" ht="65.099999999999994">
      <c r="B13" s="300" t="s">
        <v>42</v>
      </c>
      <c r="C13" s="188" t="s">
        <v>43</v>
      </c>
      <c r="D13" s="254" t="s">
        <v>44</v>
      </c>
      <c r="E13" s="231" t="s">
        <v>45</v>
      </c>
      <c r="F13" s="190" t="s">
        <v>46</v>
      </c>
      <c r="G13" s="191"/>
      <c r="H13" s="191" t="s">
        <v>38</v>
      </c>
      <c r="I13" s="191" t="s">
        <v>38</v>
      </c>
      <c r="J13" s="192" t="s">
        <v>39</v>
      </c>
      <c r="K13" s="221">
        <v>6169900</v>
      </c>
      <c r="L13" s="221">
        <f t="shared" ref="L13:L26" si="4">K13/920</f>
        <v>6706.413043478261</v>
      </c>
      <c r="M13" s="222" t="s">
        <v>47</v>
      </c>
      <c r="N13" s="223" t="s">
        <v>40</v>
      </c>
      <c r="O13" s="232"/>
      <c r="P13" s="216">
        <v>0</v>
      </c>
      <c r="Q13" s="224">
        <f t="shared" si="0"/>
        <v>-6706.413043478261</v>
      </c>
      <c r="R13" s="225">
        <f t="shared" si="1"/>
        <v>-5847992.1739130439</v>
      </c>
      <c r="S13" s="216">
        <v>5000</v>
      </c>
      <c r="T13" s="225">
        <f>S13*872</f>
        <v>4360000</v>
      </c>
      <c r="U13" s="226"/>
      <c r="V13" s="227">
        <f>Q13+S13</f>
        <v>-1706.413043478261</v>
      </c>
      <c r="X13" s="18">
        <f t="shared" si="2"/>
        <v>-1487992.1739130439</v>
      </c>
      <c r="Z13" s="15">
        <f t="shared" si="3"/>
        <v>4681907.8260869561</v>
      </c>
    </row>
    <row r="14" spans="2:26" ht="51.95">
      <c r="B14" s="300"/>
      <c r="C14" s="260" t="s">
        <v>48</v>
      </c>
      <c r="D14" s="255" t="s">
        <v>49</v>
      </c>
      <c r="E14" s="192" t="s">
        <v>50</v>
      </c>
      <c r="F14" s="192" t="s">
        <v>51</v>
      </c>
      <c r="G14" s="191"/>
      <c r="H14" s="191" t="s">
        <v>38</v>
      </c>
      <c r="I14" s="191" t="s">
        <v>38</v>
      </c>
      <c r="J14" s="192" t="s">
        <v>39</v>
      </c>
      <c r="K14" s="221">
        <v>4388400</v>
      </c>
      <c r="L14" s="221">
        <f t="shared" si="4"/>
        <v>4770</v>
      </c>
      <c r="M14" s="222" t="s">
        <v>52</v>
      </c>
      <c r="N14" s="223" t="s">
        <v>40</v>
      </c>
      <c r="O14" s="233"/>
      <c r="P14" s="216"/>
      <c r="Q14" s="224"/>
      <c r="R14" s="225"/>
      <c r="S14" s="216"/>
      <c r="T14" s="225"/>
      <c r="U14" s="226"/>
      <c r="V14" s="227"/>
      <c r="X14" s="18"/>
      <c r="Z14" s="15"/>
    </row>
    <row r="15" spans="2:26" ht="51.95">
      <c r="B15" s="300"/>
      <c r="C15" s="260" t="s">
        <v>48</v>
      </c>
      <c r="D15" s="191" t="s">
        <v>53</v>
      </c>
      <c r="E15" s="192" t="s">
        <v>50</v>
      </c>
      <c r="F15" s="192" t="s">
        <v>54</v>
      </c>
      <c r="G15" s="255" t="s">
        <v>38</v>
      </c>
      <c r="H15" s="255" t="s">
        <v>38</v>
      </c>
      <c r="I15" s="255" t="s">
        <v>38</v>
      </c>
      <c r="J15" s="192" t="s">
        <v>39</v>
      </c>
      <c r="K15" s="221">
        <v>0</v>
      </c>
      <c r="L15" s="221">
        <f t="shared" si="4"/>
        <v>0</v>
      </c>
      <c r="M15" s="222"/>
      <c r="N15" s="223" t="s">
        <v>40</v>
      </c>
      <c r="O15" s="234"/>
      <c r="P15" s="216"/>
      <c r="Q15" s="224"/>
      <c r="R15" s="225"/>
      <c r="S15" s="216"/>
      <c r="T15" s="225"/>
      <c r="U15" s="226"/>
      <c r="V15" s="227"/>
      <c r="X15" s="18"/>
      <c r="Z15" s="15"/>
    </row>
    <row r="16" spans="2:26" ht="51.95">
      <c r="B16" s="300"/>
      <c r="C16" s="260" t="s">
        <v>48</v>
      </c>
      <c r="D16" s="189" t="s">
        <v>55</v>
      </c>
      <c r="E16" s="192" t="s">
        <v>50</v>
      </c>
      <c r="F16" s="192" t="s">
        <v>54</v>
      </c>
      <c r="G16" s="255"/>
      <c r="H16" s="255" t="s">
        <v>38</v>
      </c>
      <c r="I16" s="255" t="s">
        <v>38</v>
      </c>
      <c r="J16" s="192" t="s">
        <v>39</v>
      </c>
      <c r="K16" s="221">
        <v>0</v>
      </c>
      <c r="L16" s="221">
        <f t="shared" si="4"/>
        <v>0</v>
      </c>
      <c r="M16" s="222"/>
      <c r="N16" s="223" t="s">
        <v>40</v>
      </c>
      <c r="O16" s="234"/>
      <c r="P16" s="216"/>
      <c r="Q16" s="224"/>
      <c r="R16" s="225"/>
      <c r="S16" s="216"/>
      <c r="T16" s="225"/>
      <c r="U16" s="226"/>
      <c r="V16" s="227"/>
      <c r="X16" s="18"/>
      <c r="Z16" s="15"/>
    </row>
    <row r="17" spans="2:26" ht="29.45" customHeight="1">
      <c r="B17" s="300"/>
      <c r="C17" s="302" t="s">
        <v>56</v>
      </c>
      <c r="D17" s="192" t="s">
        <v>57</v>
      </c>
      <c r="E17" s="295" t="s">
        <v>58</v>
      </c>
      <c r="F17" s="295" t="s">
        <v>59</v>
      </c>
      <c r="G17" s="191" t="s">
        <v>38</v>
      </c>
      <c r="H17" s="191" t="s">
        <v>38</v>
      </c>
      <c r="I17" s="191" t="s">
        <v>38</v>
      </c>
      <c r="J17" s="192" t="s">
        <v>39</v>
      </c>
      <c r="K17" s="221">
        <v>6417489</v>
      </c>
      <c r="L17" s="221">
        <f t="shared" si="4"/>
        <v>6975.5315217391308</v>
      </c>
      <c r="M17" s="222" t="s">
        <v>60</v>
      </c>
      <c r="N17" s="223" t="s">
        <v>40</v>
      </c>
      <c r="O17" s="297"/>
      <c r="P17" s="235">
        <v>13000</v>
      </c>
      <c r="Q17" s="224">
        <f t="shared" si="0"/>
        <v>6024.4684782608692</v>
      </c>
      <c r="R17" s="225">
        <f t="shared" si="1"/>
        <v>5253336.5130434781</v>
      </c>
      <c r="S17" s="216">
        <v>36800</v>
      </c>
      <c r="T17" s="225">
        <f>S17*872</f>
        <v>32089600</v>
      </c>
      <c r="U17" s="226"/>
      <c r="V17" s="227">
        <f>Q17+S17</f>
        <v>42824.468478260867</v>
      </c>
      <c r="X17" s="18">
        <f t="shared" si="2"/>
        <v>37342936.513043478</v>
      </c>
      <c r="Z17" s="15">
        <f t="shared" si="3"/>
        <v>43760425.513043478</v>
      </c>
    </row>
    <row r="18" spans="2:26" ht="26.1">
      <c r="B18" s="300"/>
      <c r="C18" s="303"/>
      <c r="D18" s="192" t="s">
        <v>61</v>
      </c>
      <c r="E18" s="301"/>
      <c r="F18" s="301"/>
      <c r="G18" s="191" t="s">
        <v>38</v>
      </c>
      <c r="H18" s="191" t="s">
        <v>38</v>
      </c>
      <c r="I18" s="191" t="s">
        <v>38</v>
      </c>
      <c r="J18" s="192" t="s">
        <v>39</v>
      </c>
      <c r="K18" s="221">
        <v>14404836</v>
      </c>
      <c r="L18" s="221">
        <f t="shared" si="4"/>
        <v>15657.430434782609</v>
      </c>
      <c r="M18" s="222" t="s">
        <v>62</v>
      </c>
      <c r="N18" s="223" t="s">
        <v>40</v>
      </c>
      <c r="O18" s="298"/>
      <c r="P18" s="235"/>
      <c r="Q18" s="224"/>
      <c r="R18" s="225"/>
      <c r="S18" s="216"/>
      <c r="T18" s="225"/>
      <c r="U18" s="226"/>
      <c r="V18" s="227"/>
      <c r="X18" s="18"/>
      <c r="Z18" s="15"/>
    </row>
    <row r="19" spans="2:26" ht="39">
      <c r="B19" s="300"/>
      <c r="C19" s="303"/>
      <c r="D19" s="254" t="s">
        <v>63</v>
      </c>
      <c r="E19" s="301"/>
      <c r="F19" s="301"/>
      <c r="G19" s="191"/>
      <c r="H19" s="191" t="s">
        <v>38</v>
      </c>
      <c r="I19" s="191" t="s">
        <v>38</v>
      </c>
      <c r="J19" s="192" t="s">
        <v>39</v>
      </c>
      <c r="K19" s="236">
        <v>0</v>
      </c>
      <c r="L19" s="221">
        <f t="shared" si="4"/>
        <v>0</v>
      </c>
      <c r="M19" s="222" t="s">
        <v>60</v>
      </c>
      <c r="N19" s="223" t="s">
        <v>40</v>
      </c>
      <c r="O19" s="298"/>
      <c r="P19" s="235"/>
      <c r="Q19" s="224"/>
      <c r="R19" s="225"/>
      <c r="S19" s="216"/>
      <c r="T19" s="225"/>
      <c r="U19" s="226"/>
      <c r="V19" s="227"/>
      <c r="X19" s="18"/>
      <c r="Z19" s="15"/>
    </row>
    <row r="20" spans="2:26" ht="17.45" customHeight="1">
      <c r="B20" s="300"/>
      <c r="C20" s="303"/>
      <c r="D20" s="192" t="s">
        <v>64</v>
      </c>
      <c r="E20" s="301"/>
      <c r="F20" s="301"/>
      <c r="G20" s="191"/>
      <c r="H20" s="191"/>
      <c r="I20" s="191" t="s">
        <v>38</v>
      </c>
      <c r="J20" s="192" t="s">
        <v>39</v>
      </c>
      <c r="K20" s="221">
        <v>5597840</v>
      </c>
      <c r="L20" s="221">
        <f t="shared" si="4"/>
        <v>6084.608695652174</v>
      </c>
      <c r="M20" s="222" t="s">
        <v>65</v>
      </c>
      <c r="N20" s="223" t="s">
        <v>40</v>
      </c>
      <c r="O20" s="299"/>
      <c r="P20" s="235"/>
      <c r="Q20" s="224"/>
      <c r="R20" s="225"/>
      <c r="S20" s="216"/>
      <c r="T20" s="225"/>
      <c r="U20" s="226"/>
      <c r="V20" s="227"/>
      <c r="X20" s="18"/>
      <c r="Z20" s="15"/>
    </row>
    <row r="21" spans="2:26" ht="42.95" customHeight="1">
      <c r="B21" s="300"/>
      <c r="C21" s="192" t="s">
        <v>66</v>
      </c>
      <c r="D21" s="192" t="s">
        <v>67</v>
      </c>
      <c r="E21" s="259"/>
      <c r="F21" s="259" t="s">
        <v>68</v>
      </c>
      <c r="G21" s="191"/>
      <c r="H21" s="191" t="s">
        <v>38</v>
      </c>
      <c r="I21" s="191" t="s">
        <v>38</v>
      </c>
      <c r="J21" s="192" t="s">
        <v>39</v>
      </c>
      <c r="K21" s="221">
        <f>5434*920</f>
        <v>4999280</v>
      </c>
      <c r="L21" s="221">
        <f t="shared" si="4"/>
        <v>5434</v>
      </c>
      <c r="M21" s="222" t="s">
        <v>69</v>
      </c>
      <c r="N21" s="223" t="s">
        <v>40</v>
      </c>
      <c r="O21" s="262"/>
      <c r="P21" s="235"/>
      <c r="Q21" s="224"/>
      <c r="R21" s="225"/>
      <c r="S21" s="216"/>
      <c r="T21" s="225"/>
      <c r="U21" s="226"/>
      <c r="V21" s="227"/>
      <c r="X21" s="18"/>
      <c r="Z21" s="15"/>
    </row>
    <row r="22" spans="2:26" ht="65.099999999999994">
      <c r="B22" s="300"/>
      <c r="C22" s="192" t="s">
        <v>70</v>
      </c>
      <c r="D22" s="254" t="s">
        <v>71</v>
      </c>
      <c r="E22" s="192" t="s">
        <v>72</v>
      </c>
      <c r="F22" s="192" t="s">
        <v>73</v>
      </c>
      <c r="G22" s="255"/>
      <c r="H22" s="255" t="s">
        <v>38</v>
      </c>
      <c r="I22" s="255" t="s">
        <v>38</v>
      </c>
      <c r="J22" s="192" t="s">
        <v>39</v>
      </c>
      <c r="K22" s="221">
        <v>0</v>
      </c>
      <c r="L22" s="221">
        <f t="shared" si="4"/>
        <v>0</v>
      </c>
      <c r="M22" s="222"/>
      <c r="N22" s="223" t="s">
        <v>40</v>
      </c>
      <c r="O22" s="233"/>
      <c r="P22" s="216">
        <v>0</v>
      </c>
      <c r="Q22" s="224">
        <f t="shared" si="0"/>
        <v>0</v>
      </c>
      <c r="R22" s="237">
        <f t="shared" si="1"/>
        <v>0</v>
      </c>
      <c r="S22" s="216"/>
      <c r="T22" s="225">
        <f>S22*872</f>
        <v>0</v>
      </c>
      <c r="U22" s="226"/>
      <c r="V22" s="227">
        <f>Q22+S22</f>
        <v>0</v>
      </c>
      <c r="X22" s="18">
        <f>R22+T22</f>
        <v>0</v>
      </c>
      <c r="Z22" s="15">
        <f t="shared" si="3"/>
        <v>0</v>
      </c>
    </row>
    <row r="23" spans="2:26" ht="14.45" customHeight="1">
      <c r="B23" s="282" t="s">
        <v>74</v>
      </c>
      <c r="C23" s="283"/>
      <c r="D23" s="283"/>
      <c r="E23" s="283"/>
      <c r="F23" s="283"/>
      <c r="G23" s="283"/>
      <c r="H23" s="283"/>
      <c r="I23" s="283"/>
      <c r="J23" s="283"/>
      <c r="K23" s="199">
        <f>SUM(K13:K22)</f>
        <v>41977745</v>
      </c>
      <c r="L23" s="199">
        <f>SUM(L13:L22)</f>
        <v>45627.983695652176</v>
      </c>
      <c r="M23" s="193"/>
      <c r="N23" s="193"/>
      <c r="O23" s="193"/>
      <c r="P23" s="193"/>
      <c r="Q23" s="193"/>
      <c r="R23" s="193"/>
      <c r="S23" s="193"/>
      <c r="T23" s="225"/>
      <c r="U23" s="226"/>
      <c r="V23" s="227"/>
      <c r="X23" s="18"/>
      <c r="Z23" s="15"/>
    </row>
    <row r="24" spans="2:26" ht="26.1">
      <c r="B24" s="292" t="s">
        <v>75</v>
      </c>
      <c r="C24" s="240" t="s">
        <v>76</v>
      </c>
      <c r="D24" s="240" t="s">
        <v>77</v>
      </c>
      <c r="E24" s="295" t="s">
        <v>78</v>
      </c>
      <c r="F24" s="295" t="s">
        <v>79</v>
      </c>
      <c r="G24" s="179" t="s">
        <v>38</v>
      </c>
      <c r="H24" s="179" t="s">
        <v>38</v>
      </c>
      <c r="I24" s="192" t="s">
        <v>38</v>
      </c>
      <c r="J24" s="192" t="s">
        <v>39</v>
      </c>
      <c r="K24" s="221">
        <v>3823619</v>
      </c>
      <c r="L24" s="221">
        <f t="shared" si="4"/>
        <v>4156.1076086956518</v>
      </c>
      <c r="M24" s="222" t="s">
        <v>80</v>
      </c>
      <c r="N24" s="223" t="s">
        <v>40</v>
      </c>
      <c r="O24" s="297"/>
      <c r="P24" s="216"/>
      <c r="Q24" s="224"/>
      <c r="R24" s="237"/>
      <c r="S24" s="216"/>
      <c r="T24" s="225"/>
      <c r="U24" s="226"/>
      <c r="V24" s="227"/>
      <c r="X24" s="18"/>
      <c r="Z24" s="15"/>
    </row>
    <row r="25" spans="2:26" ht="26.1">
      <c r="B25" s="293"/>
      <c r="C25" s="240" t="s">
        <v>81</v>
      </c>
      <c r="D25" s="240" t="s">
        <v>82</v>
      </c>
      <c r="E25" s="296"/>
      <c r="F25" s="296"/>
      <c r="G25" s="179" t="s">
        <v>38</v>
      </c>
      <c r="H25" s="179" t="s">
        <v>38</v>
      </c>
      <c r="I25" s="192" t="s">
        <v>38</v>
      </c>
      <c r="J25" s="192" t="s">
        <v>39</v>
      </c>
      <c r="K25" s="221">
        <v>190000</v>
      </c>
      <c r="L25" s="221">
        <f t="shared" si="4"/>
        <v>206.52173913043478</v>
      </c>
      <c r="M25" s="222" t="s">
        <v>83</v>
      </c>
      <c r="N25" s="223" t="s">
        <v>40</v>
      </c>
      <c r="O25" s="298"/>
      <c r="P25" s="216"/>
      <c r="Q25" s="224"/>
      <c r="R25" s="237"/>
      <c r="S25" s="216"/>
      <c r="T25" s="225"/>
      <c r="U25" s="226"/>
      <c r="V25" s="227"/>
      <c r="X25" s="18"/>
      <c r="Z25" s="15"/>
    </row>
    <row r="26" spans="2:26" ht="26.1">
      <c r="B26" s="294"/>
      <c r="C26" s="240" t="s">
        <v>84</v>
      </c>
      <c r="D26" s="240" t="s">
        <v>84</v>
      </c>
      <c r="E26" s="263" t="s">
        <v>85</v>
      </c>
      <c r="F26" s="263" t="s">
        <v>86</v>
      </c>
      <c r="G26" s="179" t="s">
        <v>38</v>
      </c>
      <c r="H26" s="179" t="s">
        <v>38</v>
      </c>
      <c r="I26" s="192" t="s">
        <v>38</v>
      </c>
      <c r="J26" s="192" t="s">
        <v>39</v>
      </c>
      <c r="K26" s="221">
        <v>9000</v>
      </c>
      <c r="L26" s="221">
        <f t="shared" si="4"/>
        <v>9.7826086956521738</v>
      </c>
      <c r="M26" s="222" t="s">
        <v>87</v>
      </c>
      <c r="N26" s="223" t="s">
        <v>40</v>
      </c>
      <c r="O26" s="299"/>
      <c r="P26" s="216"/>
      <c r="Q26" s="224"/>
      <c r="R26" s="237"/>
      <c r="S26" s="216"/>
      <c r="T26" s="225"/>
      <c r="U26" s="226"/>
      <c r="V26" s="227"/>
      <c r="X26" s="18"/>
      <c r="Z26" s="15"/>
    </row>
    <row r="27" spans="2:26" ht="18.600000000000001" customHeight="1">
      <c r="B27" s="264" t="s">
        <v>75</v>
      </c>
      <c r="C27" s="238"/>
      <c r="D27" s="265"/>
      <c r="E27" s="265"/>
      <c r="F27" s="265"/>
      <c r="G27" s="265"/>
      <c r="H27" s="265"/>
      <c r="I27" s="265"/>
      <c r="J27" s="265"/>
      <c r="K27" s="228">
        <f>SUM(K24:K26)</f>
        <v>4022619</v>
      </c>
      <c r="L27" s="228">
        <f>SUM(L24:L26)</f>
        <v>4372.4119565217388</v>
      </c>
      <c r="M27" s="239"/>
      <c r="N27" s="239"/>
      <c r="O27" s="229">
        <f>SUM(O13:O22)</f>
        <v>0</v>
      </c>
      <c r="P27" s="216"/>
      <c r="Q27" s="216"/>
      <c r="R27" s="216"/>
      <c r="S27" s="216"/>
      <c r="T27" s="216"/>
      <c r="U27" s="216"/>
      <c r="V27" s="229">
        <f>SUM(V13:V22)</f>
        <v>41118.055434782604</v>
      </c>
      <c r="X27" s="18">
        <f>SUM(X11:X22)</f>
        <v>42830944.339130431</v>
      </c>
      <c r="Y27" s="15">
        <f>SUM(X13:X22)</f>
        <v>35854944.339130431</v>
      </c>
    </row>
    <row r="28" spans="2:26" ht="18.600000000000001" customHeight="1">
      <c r="B28" s="194"/>
      <c r="C28" s="195"/>
      <c r="D28" s="196"/>
      <c r="E28" s="196"/>
      <c r="F28" s="196"/>
      <c r="G28" s="196"/>
      <c r="H28" s="196"/>
      <c r="I28" s="196"/>
      <c r="J28" s="196"/>
      <c r="K28" s="197"/>
      <c r="L28" s="197"/>
      <c r="M28" s="196"/>
      <c r="N28" s="198"/>
      <c r="O28" s="197"/>
      <c r="V28" s="197"/>
      <c r="X28" s="18"/>
      <c r="Y28" s="15"/>
    </row>
    <row r="29" spans="2:26" ht="23.45" customHeight="1">
      <c r="B29" s="5" t="s">
        <v>88</v>
      </c>
      <c r="C29" s="21"/>
      <c r="D29" s="7"/>
      <c r="E29" s="6"/>
      <c r="F29" s="6"/>
      <c r="G29" s="6"/>
      <c r="H29" s="6"/>
      <c r="I29" s="6"/>
      <c r="J29" s="8"/>
      <c r="K29" s="3">
        <f>K27+K23+K12</f>
        <v>46000364</v>
      </c>
      <c r="L29" s="3">
        <f>L27+L23+L12</f>
        <v>50000.395652173916</v>
      </c>
      <c r="M29" s="6"/>
      <c r="N29" s="9"/>
      <c r="O29" s="3">
        <f>O12+O27</f>
        <v>0</v>
      </c>
      <c r="V29" s="13"/>
      <c r="X29" s="14" t="s">
        <v>89</v>
      </c>
    </row>
    <row r="30" spans="2:26">
      <c r="C30" s="22"/>
      <c r="D30" s="1"/>
      <c r="J30" s="2"/>
    </row>
    <row r="31" spans="2:26">
      <c r="C31" s="22"/>
      <c r="D31" s="1"/>
      <c r="E31" t="s">
        <v>90</v>
      </c>
      <c r="J31" s="2"/>
      <c r="K31" s="2" t="s">
        <v>91</v>
      </c>
      <c r="L31" s="2"/>
      <c r="X31" s="15">
        <f>X27+K29</f>
        <v>88831308.339130431</v>
      </c>
    </row>
    <row r="32" spans="2:26">
      <c r="C32" s="22"/>
      <c r="D32" s="1"/>
      <c r="J32" s="2"/>
      <c r="K32" s="2"/>
      <c r="L32" s="2"/>
    </row>
    <row r="33" spans="3:14">
      <c r="C33" s="22"/>
      <c r="D33" s="1"/>
      <c r="J33" s="2"/>
      <c r="K33" s="159"/>
      <c r="L33" s="2"/>
    </row>
    <row r="34" spans="3:14">
      <c r="J34" s="2"/>
      <c r="K34" s="2"/>
      <c r="L34" s="2"/>
      <c r="N34" s="13"/>
    </row>
    <row r="35" spans="3:14">
      <c r="E35" t="s">
        <v>92</v>
      </c>
      <c r="J35" s="2"/>
      <c r="K35" s="2" t="s">
        <v>93</v>
      </c>
      <c r="L35" s="2"/>
      <c r="N35" s="19"/>
    </row>
    <row r="36" spans="3:14">
      <c r="C36" s="22"/>
      <c r="D36" s="1"/>
      <c r="E36" t="s">
        <v>94</v>
      </c>
      <c r="J36" s="2"/>
      <c r="K36" s="2" t="s">
        <v>95</v>
      </c>
      <c r="L36" s="2"/>
    </row>
  </sheetData>
  <mergeCells count="25">
    <mergeCell ref="B8:L8"/>
    <mergeCell ref="B6:O6"/>
    <mergeCell ref="B4:L4"/>
    <mergeCell ref="B5:E5"/>
    <mergeCell ref="B7:L7"/>
    <mergeCell ref="B13:B22"/>
    <mergeCell ref="F17:F20"/>
    <mergeCell ref="E17:E20"/>
    <mergeCell ref="C17:C20"/>
    <mergeCell ref="O17:O20"/>
    <mergeCell ref="B24:B26"/>
    <mergeCell ref="E24:E25"/>
    <mergeCell ref="F24:F25"/>
    <mergeCell ref="O24:O26"/>
    <mergeCell ref="B23:J23"/>
    <mergeCell ref="O9:O10"/>
    <mergeCell ref="B12:J12"/>
    <mergeCell ref="B9:B10"/>
    <mergeCell ref="E9:E10"/>
    <mergeCell ref="F9:F10"/>
    <mergeCell ref="G9:I9"/>
    <mergeCell ref="J9:J10"/>
    <mergeCell ref="C9:C10"/>
    <mergeCell ref="K9:N9"/>
    <mergeCell ref="D9:D10"/>
  </mergeCells>
  <printOptions horizontalCentered="1"/>
  <pageMargins left="0.25" right="0" top="0.39" bottom="0.36" header="0.17" footer="0.17"/>
  <pageSetup paperSize="9" scale="72" fitToHeight="0" orientation="landscape" r:id="rId1"/>
  <headerFooter>
    <oddFooter>Page &amp;P&amp;R&amp;A</oddFooter>
  </headerFooter>
  <rowBreaks count="1" manualBreakCount="1">
    <brk id="23" min="1" max="1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77"/>
  <sheetViews>
    <sheetView topLeftCell="A7" zoomScale="87" zoomScaleNormal="87" workbookViewId="0">
      <selection activeCell="F17" sqref="F17"/>
    </sheetView>
  </sheetViews>
  <sheetFormatPr defaultColWidth="9.140625" defaultRowHeight="12"/>
  <cols>
    <col min="1" max="2" width="9.140625" style="31"/>
    <col min="3" max="3" width="16" style="31" customWidth="1"/>
    <col min="4" max="5" width="13.140625" style="31" customWidth="1"/>
    <col min="6" max="6" width="16.140625" style="31" customWidth="1"/>
    <col min="7" max="7" width="16.5703125" style="31" customWidth="1"/>
    <col min="8" max="8" width="15.140625" style="31" customWidth="1"/>
    <col min="9" max="9" width="16.140625" style="31" customWidth="1"/>
    <col min="10" max="10" width="14.5703125" style="31" customWidth="1"/>
    <col min="11" max="11" width="16.85546875" style="31" customWidth="1"/>
    <col min="12" max="12" width="18.42578125" style="31" customWidth="1"/>
    <col min="13" max="13" width="17.140625" style="31" customWidth="1"/>
    <col min="14" max="14" width="13.140625" style="31" customWidth="1"/>
    <col min="15" max="259" width="9.140625" style="31"/>
    <col min="260" max="260" width="12.42578125" style="31" customWidth="1"/>
    <col min="261" max="261" width="16.140625" style="31" customWidth="1"/>
    <col min="262" max="262" width="16.5703125" style="31" customWidth="1"/>
    <col min="263" max="263" width="15.140625" style="31" customWidth="1"/>
    <col min="264" max="264" width="13.5703125" style="31" customWidth="1"/>
    <col min="265" max="265" width="14.5703125" style="31" customWidth="1"/>
    <col min="266" max="266" width="16.85546875" style="31" customWidth="1"/>
    <col min="267" max="267" width="18.42578125" style="31" customWidth="1"/>
    <col min="268" max="268" width="17.140625" style="31" customWidth="1"/>
    <col min="269" max="515" width="9.140625" style="31"/>
    <col min="516" max="516" width="12.42578125" style="31" customWidth="1"/>
    <col min="517" max="517" width="16.140625" style="31" customWidth="1"/>
    <col min="518" max="518" width="16.5703125" style="31" customWidth="1"/>
    <col min="519" max="519" width="15.140625" style="31" customWidth="1"/>
    <col min="520" max="520" width="13.5703125" style="31" customWidth="1"/>
    <col min="521" max="521" width="14.5703125" style="31" customWidth="1"/>
    <col min="522" max="522" width="16.85546875" style="31" customWidth="1"/>
    <col min="523" max="523" width="18.42578125" style="31" customWidth="1"/>
    <col min="524" max="524" width="17.140625" style="31" customWidth="1"/>
    <col min="525" max="771" width="9.140625" style="31"/>
    <col min="772" max="772" width="12.42578125" style="31" customWidth="1"/>
    <col min="773" max="773" width="16.140625" style="31" customWidth="1"/>
    <col min="774" max="774" width="16.5703125" style="31" customWidth="1"/>
    <col min="775" max="775" width="15.140625" style="31" customWidth="1"/>
    <col min="776" max="776" width="13.5703125" style="31" customWidth="1"/>
    <col min="777" max="777" width="14.5703125" style="31" customWidth="1"/>
    <col min="778" max="778" width="16.85546875" style="31" customWidth="1"/>
    <col min="779" max="779" width="18.42578125" style="31" customWidth="1"/>
    <col min="780" max="780" width="17.140625" style="31" customWidth="1"/>
    <col min="781" max="1027" width="9.140625" style="31"/>
    <col min="1028" max="1028" width="12.42578125" style="31" customWidth="1"/>
    <col min="1029" max="1029" width="16.140625" style="31" customWidth="1"/>
    <col min="1030" max="1030" width="16.5703125" style="31" customWidth="1"/>
    <col min="1031" max="1031" width="15.140625" style="31" customWidth="1"/>
    <col min="1032" max="1032" width="13.5703125" style="31" customWidth="1"/>
    <col min="1033" max="1033" width="14.5703125" style="31" customWidth="1"/>
    <col min="1034" max="1034" width="16.85546875" style="31" customWidth="1"/>
    <col min="1035" max="1035" width="18.42578125" style="31" customWidth="1"/>
    <col min="1036" max="1036" width="17.140625" style="31" customWidth="1"/>
    <col min="1037" max="1283" width="9.140625" style="31"/>
    <col min="1284" max="1284" width="12.42578125" style="31" customWidth="1"/>
    <col min="1285" max="1285" width="16.140625" style="31" customWidth="1"/>
    <col min="1286" max="1286" width="16.5703125" style="31" customWidth="1"/>
    <col min="1287" max="1287" width="15.140625" style="31" customWidth="1"/>
    <col min="1288" max="1288" width="13.5703125" style="31" customWidth="1"/>
    <col min="1289" max="1289" width="14.5703125" style="31" customWidth="1"/>
    <col min="1290" max="1290" width="16.85546875" style="31" customWidth="1"/>
    <col min="1291" max="1291" width="18.42578125" style="31" customWidth="1"/>
    <col min="1292" max="1292" width="17.140625" style="31" customWidth="1"/>
    <col min="1293" max="1539" width="9.140625" style="31"/>
    <col min="1540" max="1540" width="12.42578125" style="31" customWidth="1"/>
    <col min="1541" max="1541" width="16.140625" style="31" customWidth="1"/>
    <col min="1542" max="1542" width="16.5703125" style="31" customWidth="1"/>
    <col min="1543" max="1543" width="15.140625" style="31" customWidth="1"/>
    <col min="1544" max="1544" width="13.5703125" style="31" customWidth="1"/>
    <col min="1545" max="1545" width="14.5703125" style="31" customWidth="1"/>
    <col min="1546" max="1546" width="16.85546875" style="31" customWidth="1"/>
    <col min="1547" max="1547" width="18.42578125" style="31" customWidth="1"/>
    <col min="1548" max="1548" width="17.140625" style="31" customWidth="1"/>
    <col min="1549" max="1795" width="9.140625" style="31"/>
    <col min="1796" max="1796" width="12.42578125" style="31" customWidth="1"/>
    <col min="1797" max="1797" width="16.140625" style="31" customWidth="1"/>
    <col min="1798" max="1798" width="16.5703125" style="31" customWidth="1"/>
    <col min="1799" max="1799" width="15.140625" style="31" customWidth="1"/>
    <col min="1800" max="1800" width="13.5703125" style="31" customWidth="1"/>
    <col min="1801" max="1801" width="14.5703125" style="31" customWidth="1"/>
    <col min="1802" max="1802" width="16.85546875" style="31" customWidth="1"/>
    <col min="1803" max="1803" width="18.42578125" style="31" customWidth="1"/>
    <col min="1804" max="1804" width="17.140625" style="31" customWidth="1"/>
    <col min="1805" max="2051" width="9.140625" style="31"/>
    <col min="2052" max="2052" width="12.42578125" style="31" customWidth="1"/>
    <col min="2053" max="2053" width="16.140625" style="31" customWidth="1"/>
    <col min="2054" max="2054" width="16.5703125" style="31" customWidth="1"/>
    <col min="2055" max="2055" width="15.140625" style="31" customWidth="1"/>
    <col min="2056" max="2056" width="13.5703125" style="31" customWidth="1"/>
    <col min="2057" max="2057" width="14.5703125" style="31" customWidth="1"/>
    <col min="2058" max="2058" width="16.85546875" style="31" customWidth="1"/>
    <col min="2059" max="2059" width="18.42578125" style="31" customWidth="1"/>
    <col min="2060" max="2060" width="17.140625" style="31" customWidth="1"/>
    <col min="2061" max="2307" width="9.140625" style="31"/>
    <col min="2308" max="2308" width="12.42578125" style="31" customWidth="1"/>
    <col min="2309" max="2309" width="16.140625" style="31" customWidth="1"/>
    <col min="2310" max="2310" width="16.5703125" style="31" customWidth="1"/>
    <col min="2311" max="2311" width="15.140625" style="31" customWidth="1"/>
    <col min="2312" max="2312" width="13.5703125" style="31" customWidth="1"/>
    <col min="2313" max="2313" width="14.5703125" style="31" customWidth="1"/>
    <col min="2314" max="2314" width="16.85546875" style="31" customWidth="1"/>
    <col min="2315" max="2315" width="18.42578125" style="31" customWidth="1"/>
    <col min="2316" max="2316" width="17.140625" style="31" customWidth="1"/>
    <col min="2317" max="2563" width="9.140625" style="31"/>
    <col min="2564" max="2564" width="12.42578125" style="31" customWidth="1"/>
    <col min="2565" max="2565" width="16.140625" style="31" customWidth="1"/>
    <col min="2566" max="2566" width="16.5703125" style="31" customWidth="1"/>
    <col min="2567" max="2567" width="15.140625" style="31" customWidth="1"/>
    <col min="2568" max="2568" width="13.5703125" style="31" customWidth="1"/>
    <col min="2569" max="2569" width="14.5703125" style="31" customWidth="1"/>
    <col min="2570" max="2570" width="16.85546875" style="31" customWidth="1"/>
    <col min="2571" max="2571" width="18.42578125" style="31" customWidth="1"/>
    <col min="2572" max="2572" width="17.140625" style="31" customWidth="1"/>
    <col min="2573" max="2819" width="9.140625" style="31"/>
    <col min="2820" max="2820" width="12.42578125" style="31" customWidth="1"/>
    <col min="2821" max="2821" width="16.140625" style="31" customWidth="1"/>
    <col min="2822" max="2822" width="16.5703125" style="31" customWidth="1"/>
    <col min="2823" max="2823" width="15.140625" style="31" customWidth="1"/>
    <col min="2824" max="2824" width="13.5703125" style="31" customWidth="1"/>
    <col min="2825" max="2825" width="14.5703125" style="31" customWidth="1"/>
    <col min="2826" max="2826" width="16.85546875" style="31" customWidth="1"/>
    <col min="2827" max="2827" width="18.42578125" style="31" customWidth="1"/>
    <col min="2828" max="2828" width="17.140625" style="31" customWidth="1"/>
    <col min="2829" max="3075" width="9.140625" style="31"/>
    <col min="3076" max="3076" width="12.42578125" style="31" customWidth="1"/>
    <col min="3077" max="3077" width="16.140625" style="31" customWidth="1"/>
    <col min="3078" max="3078" width="16.5703125" style="31" customWidth="1"/>
    <col min="3079" max="3079" width="15.140625" style="31" customWidth="1"/>
    <col min="3080" max="3080" width="13.5703125" style="31" customWidth="1"/>
    <col min="3081" max="3081" width="14.5703125" style="31" customWidth="1"/>
    <col min="3082" max="3082" width="16.85546875" style="31" customWidth="1"/>
    <col min="3083" max="3083" width="18.42578125" style="31" customWidth="1"/>
    <col min="3084" max="3084" width="17.140625" style="31" customWidth="1"/>
    <col min="3085" max="3331" width="9.140625" style="31"/>
    <col min="3332" max="3332" width="12.42578125" style="31" customWidth="1"/>
    <col min="3333" max="3333" width="16.140625" style="31" customWidth="1"/>
    <col min="3334" max="3334" width="16.5703125" style="31" customWidth="1"/>
    <col min="3335" max="3335" width="15.140625" style="31" customWidth="1"/>
    <col min="3336" max="3336" width="13.5703125" style="31" customWidth="1"/>
    <col min="3337" max="3337" width="14.5703125" style="31" customWidth="1"/>
    <col min="3338" max="3338" width="16.85546875" style="31" customWidth="1"/>
    <col min="3339" max="3339" width="18.42578125" style="31" customWidth="1"/>
    <col min="3340" max="3340" width="17.140625" style="31" customWidth="1"/>
    <col min="3341" max="3587" width="9.140625" style="31"/>
    <col min="3588" max="3588" width="12.42578125" style="31" customWidth="1"/>
    <col min="3589" max="3589" width="16.140625" style="31" customWidth="1"/>
    <col min="3590" max="3590" width="16.5703125" style="31" customWidth="1"/>
    <col min="3591" max="3591" width="15.140625" style="31" customWidth="1"/>
    <col min="3592" max="3592" width="13.5703125" style="31" customWidth="1"/>
    <col min="3593" max="3593" width="14.5703125" style="31" customWidth="1"/>
    <col min="3594" max="3594" width="16.85546875" style="31" customWidth="1"/>
    <col min="3595" max="3595" width="18.42578125" style="31" customWidth="1"/>
    <col min="3596" max="3596" width="17.140625" style="31" customWidth="1"/>
    <col min="3597" max="3843" width="9.140625" style="31"/>
    <col min="3844" max="3844" width="12.42578125" style="31" customWidth="1"/>
    <col min="3845" max="3845" width="16.140625" style="31" customWidth="1"/>
    <col min="3846" max="3846" width="16.5703125" style="31" customWidth="1"/>
    <col min="3847" max="3847" width="15.140625" style="31" customWidth="1"/>
    <col min="3848" max="3848" width="13.5703125" style="31" customWidth="1"/>
    <col min="3849" max="3849" width="14.5703125" style="31" customWidth="1"/>
    <col min="3850" max="3850" width="16.85546875" style="31" customWidth="1"/>
    <col min="3851" max="3851" width="18.42578125" style="31" customWidth="1"/>
    <col min="3852" max="3852" width="17.140625" style="31" customWidth="1"/>
    <col min="3853" max="4099" width="9.140625" style="31"/>
    <col min="4100" max="4100" width="12.42578125" style="31" customWidth="1"/>
    <col min="4101" max="4101" width="16.140625" style="31" customWidth="1"/>
    <col min="4102" max="4102" width="16.5703125" style="31" customWidth="1"/>
    <col min="4103" max="4103" width="15.140625" style="31" customWidth="1"/>
    <col min="4104" max="4104" width="13.5703125" style="31" customWidth="1"/>
    <col min="4105" max="4105" width="14.5703125" style="31" customWidth="1"/>
    <col min="4106" max="4106" width="16.85546875" style="31" customWidth="1"/>
    <col min="4107" max="4107" width="18.42578125" style="31" customWidth="1"/>
    <col min="4108" max="4108" width="17.140625" style="31" customWidth="1"/>
    <col min="4109" max="4355" width="9.140625" style="31"/>
    <col min="4356" max="4356" width="12.42578125" style="31" customWidth="1"/>
    <col min="4357" max="4357" width="16.140625" style="31" customWidth="1"/>
    <col min="4358" max="4358" width="16.5703125" style="31" customWidth="1"/>
    <col min="4359" max="4359" width="15.140625" style="31" customWidth="1"/>
    <col min="4360" max="4360" width="13.5703125" style="31" customWidth="1"/>
    <col min="4361" max="4361" width="14.5703125" style="31" customWidth="1"/>
    <col min="4362" max="4362" width="16.85546875" style="31" customWidth="1"/>
    <col min="4363" max="4363" width="18.42578125" style="31" customWidth="1"/>
    <col min="4364" max="4364" width="17.140625" style="31" customWidth="1"/>
    <col min="4365" max="4611" width="9.140625" style="31"/>
    <col min="4612" max="4612" width="12.42578125" style="31" customWidth="1"/>
    <col min="4613" max="4613" width="16.140625" style="31" customWidth="1"/>
    <col min="4614" max="4614" width="16.5703125" style="31" customWidth="1"/>
    <col min="4615" max="4615" width="15.140625" style="31" customWidth="1"/>
    <col min="4616" max="4616" width="13.5703125" style="31" customWidth="1"/>
    <col min="4617" max="4617" width="14.5703125" style="31" customWidth="1"/>
    <col min="4618" max="4618" width="16.85546875" style="31" customWidth="1"/>
    <col min="4619" max="4619" width="18.42578125" style="31" customWidth="1"/>
    <col min="4620" max="4620" width="17.140625" style="31" customWidth="1"/>
    <col min="4621" max="4867" width="9.140625" style="31"/>
    <col min="4868" max="4868" width="12.42578125" style="31" customWidth="1"/>
    <col min="4869" max="4869" width="16.140625" style="31" customWidth="1"/>
    <col min="4870" max="4870" width="16.5703125" style="31" customWidth="1"/>
    <col min="4871" max="4871" width="15.140625" style="31" customWidth="1"/>
    <col min="4872" max="4872" width="13.5703125" style="31" customWidth="1"/>
    <col min="4873" max="4873" width="14.5703125" style="31" customWidth="1"/>
    <col min="4874" max="4874" width="16.85546875" style="31" customWidth="1"/>
    <col min="4875" max="4875" width="18.42578125" style="31" customWidth="1"/>
    <col min="4876" max="4876" width="17.140625" style="31" customWidth="1"/>
    <col min="4877" max="5123" width="9.140625" style="31"/>
    <col min="5124" max="5124" width="12.42578125" style="31" customWidth="1"/>
    <col min="5125" max="5125" width="16.140625" style="31" customWidth="1"/>
    <col min="5126" max="5126" width="16.5703125" style="31" customWidth="1"/>
    <col min="5127" max="5127" width="15.140625" style="31" customWidth="1"/>
    <col min="5128" max="5128" width="13.5703125" style="31" customWidth="1"/>
    <col min="5129" max="5129" width="14.5703125" style="31" customWidth="1"/>
    <col min="5130" max="5130" width="16.85546875" style="31" customWidth="1"/>
    <col min="5131" max="5131" width="18.42578125" style="31" customWidth="1"/>
    <col min="5132" max="5132" width="17.140625" style="31" customWidth="1"/>
    <col min="5133" max="5379" width="9.140625" style="31"/>
    <col min="5380" max="5380" width="12.42578125" style="31" customWidth="1"/>
    <col min="5381" max="5381" width="16.140625" style="31" customWidth="1"/>
    <col min="5382" max="5382" width="16.5703125" style="31" customWidth="1"/>
    <col min="5383" max="5383" width="15.140625" style="31" customWidth="1"/>
    <col min="5384" max="5384" width="13.5703125" style="31" customWidth="1"/>
    <col min="5385" max="5385" width="14.5703125" style="31" customWidth="1"/>
    <col min="5386" max="5386" width="16.85546875" style="31" customWidth="1"/>
    <col min="5387" max="5387" width="18.42578125" style="31" customWidth="1"/>
    <col min="5388" max="5388" width="17.140625" style="31" customWidth="1"/>
    <col min="5389" max="5635" width="9.140625" style="31"/>
    <col min="5636" max="5636" width="12.42578125" style="31" customWidth="1"/>
    <col min="5637" max="5637" width="16.140625" style="31" customWidth="1"/>
    <col min="5638" max="5638" width="16.5703125" style="31" customWidth="1"/>
    <col min="5639" max="5639" width="15.140625" style="31" customWidth="1"/>
    <col min="5640" max="5640" width="13.5703125" style="31" customWidth="1"/>
    <col min="5641" max="5641" width="14.5703125" style="31" customWidth="1"/>
    <col min="5642" max="5642" width="16.85546875" style="31" customWidth="1"/>
    <col min="5643" max="5643" width="18.42578125" style="31" customWidth="1"/>
    <col min="5644" max="5644" width="17.140625" style="31" customWidth="1"/>
    <col min="5645" max="5891" width="9.140625" style="31"/>
    <col min="5892" max="5892" width="12.42578125" style="31" customWidth="1"/>
    <col min="5893" max="5893" width="16.140625" style="31" customWidth="1"/>
    <col min="5894" max="5894" width="16.5703125" style="31" customWidth="1"/>
    <col min="5895" max="5895" width="15.140625" style="31" customWidth="1"/>
    <col min="5896" max="5896" width="13.5703125" style="31" customWidth="1"/>
    <col min="5897" max="5897" width="14.5703125" style="31" customWidth="1"/>
    <col min="5898" max="5898" width="16.85546875" style="31" customWidth="1"/>
    <col min="5899" max="5899" width="18.42578125" style="31" customWidth="1"/>
    <col min="5900" max="5900" width="17.140625" style="31" customWidth="1"/>
    <col min="5901" max="6147" width="9.140625" style="31"/>
    <col min="6148" max="6148" width="12.42578125" style="31" customWidth="1"/>
    <col min="6149" max="6149" width="16.140625" style="31" customWidth="1"/>
    <col min="6150" max="6150" width="16.5703125" style="31" customWidth="1"/>
    <col min="6151" max="6151" width="15.140625" style="31" customWidth="1"/>
    <col min="6152" max="6152" width="13.5703125" style="31" customWidth="1"/>
    <col min="6153" max="6153" width="14.5703125" style="31" customWidth="1"/>
    <col min="6154" max="6154" width="16.85546875" style="31" customWidth="1"/>
    <col min="6155" max="6155" width="18.42578125" style="31" customWidth="1"/>
    <col min="6156" max="6156" width="17.140625" style="31" customWidth="1"/>
    <col min="6157" max="6403" width="9.140625" style="31"/>
    <col min="6404" max="6404" width="12.42578125" style="31" customWidth="1"/>
    <col min="6405" max="6405" width="16.140625" style="31" customWidth="1"/>
    <col min="6406" max="6406" width="16.5703125" style="31" customWidth="1"/>
    <col min="6407" max="6407" width="15.140625" style="31" customWidth="1"/>
    <col min="6408" max="6408" width="13.5703125" style="31" customWidth="1"/>
    <col min="6409" max="6409" width="14.5703125" style="31" customWidth="1"/>
    <col min="6410" max="6410" width="16.85546875" style="31" customWidth="1"/>
    <col min="6411" max="6411" width="18.42578125" style="31" customWidth="1"/>
    <col min="6412" max="6412" width="17.140625" style="31" customWidth="1"/>
    <col min="6413" max="6659" width="9.140625" style="31"/>
    <col min="6660" max="6660" width="12.42578125" style="31" customWidth="1"/>
    <col min="6661" max="6661" width="16.140625" style="31" customWidth="1"/>
    <col min="6662" max="6662" width="16.5703125" style="31" customWidth="1"/>
    <col min="6663" max="6663" width="15.140625" style="31" customWidth="1"/>
    <col min="6664" max="6664" width="13.5703125" style="31" customWidth="1"/>
    <col min="6665" max="6665" width="14.5703125" style="31" customWidth="1"/>
    <col min="6666" max="6666" width="16.85546875" style="31" customWidth="1"/>
    <col min="6667" max="6667" width="18.42578125" style="31" customWidth="1"/>
    <col min="6668" max="6668" width="17.140625" style="31" customWidth="1"/>
    <col min="6669" max="6915" width="9.140625" style="31"/>
    <col min="6916" max="6916" width="12.42578125" style="31" customWidth="1"/>
    <col min="6917" max="6917" width="16.140625" style="31" customWidth="1"/>
    <col min="6918" max="6918" width="16.5703125" style="31" customWidth="1"/>
    <col min="6919" max="6919" width="15.140625" style="31" customWidth="1"/>
    <col min="6920" max="6920" width="13.5703125" style="31" customWidth="1"/>
    <col min="6921" max="6921" width="14.5703125" style="31" customWidth="1"/>
    <col min="6922" max="6922" width="16.85546875" style="31" customWidth="1"/>
    <col min="6923" max="6923" width="18.42578125" style="31" customWidth="1"/>
    <col min="6924" max="6924" width="17.140625" style="31" customWidth="1"/>
    <col min="6925" max="7171" width="9.140625" style="31"/>
    <col min="7172" max="7172" width="12.42578125" style="31" customWidth="1"/>
    <col min="7173" max="7173" width="16.140625" style="31" customWidth="1"/>
    <col min="7174" max="7174" width="16.5703125" style="31" customWidth="1"/>
    <col min="7175" max="7175" width="15.140625" style="31" customWidth="1"/>
    <col min="7176" max="7176" width="13.5703125" style="31" customWidth="1"/>
    <col min="7177" max="7177" width="14.5703125" style="31" customWidth="1"/>
    <col min="7178" max="7178" width="16.85546875" style="31" customWidth="1"/>
    <col min="7179" max="7179" width="18.42578125" style="31" customWidth="1"/>
    <col min="7180" max="7180" width="17.140625" style="31" customWidth="1"/>
    <col min="7181" max="7427" width="9.140625" style="31"/>
    <col min="7428" max="7428" width="12.42578125" style="31" customWidth="1"/>
    <col min="7429" max="7429" width="16.140625" style="31" customWidth="1"/>
    <col min="7430" max="7430" width="16.5703125" style="31" customWidth="1"/>
    <col min="7431" max="7431" width="15.140625" style="31" customWidth="1"/>
    <col min="7432" max="7432" width="13.5703125" style="31" customWidth="1"/>
    <col min="7433" max="7433" width="14.5703125" style="31" customWidth="1"/>
    <col min="7434" max="7434" width="16.85546875" style="31" customWidth="1"/>
    <col min="7435" max="7435" width="18.42578125" style="31" customWidth="1"/>
    <col min="7436" max="7436" width="17.140625" style="31" customWidth="1"/>
    <col min="7437" max="7683" width="9.140625" style="31"/>
    <col min="7684" max="7684" width="12.42578125" style="31" customWidth="1"/>
    <col min="7685" max="7685" width="16.140625" style="31" customWidth="1"/>
    <col min="7686" max="7686" width="16.5703125" style="31" customWidth="1"/>
    <col min="7687" max="7687" width="15.140625" style="31" customWidth="1"/>
    <col min="7688" max="7688" width="13.5703125" style="31" customWidth="1"/>
    <col min="7689" max="7689" width="14.5703125" style="31" customWidth="1"/>
    <col min="7690" max="7690" width="16.85546875" style="31" customWidth="1"/>
    <col min="7691" max="7691" width="18.42578125" style="31" customWidth="1"/>
    <col min="7692" max="7692" width="17.140625" style="31" customWidth="1"/>
    <col min="7693" max="7939" width="9.140625" style="31"/>
    <col min="7940" max="7940" width="12.42578125" style="31" customWidth="1"/>
    <col min="7941" max="7941" width="16.140625" style="31" customWidth="1"/>
    <col min="7942" max="7942" width="16.5703125" style="31" customWidth="1"/>
    <col min="7943" max="7943" width="15.140625" style="31" customWidth="1"/>
    <col min="7944" max="7944" width="13.5703125" style="31" customWidth="1"/>
    <col min="7945" max="7945" width="14.5703125" style="31" customWidth="1"/>
    <col min="7946" max="7946" width="16.85546875" style="31" customWidth="1"/>
    <col min="7947" max="7947" width="18.42578125" style="31" customWidth="1"/>
    <col min="7948" max="7948" width="17.140625" style="31" customWidth="1"/>
    <col min="7949" max="8195" width="9.140625" style="31"/>
    <col min="8196" max="8196" width="12.42578125" style="31" customWidth="1"/>
    <col min="8197" max="8197" width="16.140625" style="31" customWidth="1"/>
    <col min="8198" max="8198" width="16.5703125" style="31" customWidth="1"/>
    <col min="8199" max="8199" width="15.140625" style="31" customWidth="1"/>
    <col min="8200" max="8200" width="13.5703125" style="31" customWidth="1"/>
    <col min="8201" max="8201" width="14.5703125" style="31" customWidth="1"/>
    <col min="8202" max="8202" width="16.85546875" style="31" customWidth="1"/>
    <col min="8203" max="8203" width="18.42578125" style="31" customWidth="1"/>
    <col min="8204" max="8204" width="17.140625" style="31" customWidth="1"/>
    <col min="8205" max="8451" width="9.140625" style="31"/>
    <col min="8452" max="8452" width="12.42578125" style="31" customWidth="1"/>
    <col min="8453" max="8453" width="16.140625" style="31" customWidth="1"/>
    <col min="8454" max="8454" width="16.5703125" style="31" customWidth="1"/>
    <col min="8455" max="8455" width="15.140625" style="31" customWidth="1"/>
    <col min="8456" max="8456" width="13.5703125" style="31" customWidth="1"/>
    <col min="8457" max="8457" width="14.5703125" style="31" customWidth="1"/>
    <col min="8458" max="8458" width="16.85546875" style="31" customWidth="1"/>
    <col min="8459" max="8459" width="18.42578125" style="31" customWidth="1"/>
    <col min="8460" max="8460" width="17.140625" style="31" customWidth="1"/>
    <col min="8461" max="8707" width="9.140625" style="31"/>
    <col min="8708" max="8708" width="12.42578125" style="31" customWidth="1"/>
    <col min="8709" max="8709" width="16.140625" style="31" customWidth="1"/>
    <col min="8710" max="8710" width="16.5703125" style="31" customWidth="1"/>
    <col min="8711" max="8711" width="15.140625" style="31" customWidth="1"/>
    <col min="8712" max="8712" width="13.5703125" style="31" customWidth="1"/>
    <col min="8713" max="8713" width="14.5703125" style="31" customWidth="1"/>
    <col min="8714" max="8714" width="16.85546875" style="31" customWidth="1"/>
    <col min="8715" max="8715" width="18.42578125" style="31" customWidth="1"/>
    <col min="8716" max="8716" width="17.140625" style="31" customWidth="1"/>
    <col min="8717" max="8963" width="9.140625" style="31"/>
    <col min="8964" max="8964" width="12.42578125" style="31" customWidth="1"/>
    <col min="8965" max="8965" width="16.140625" style="31" customWidth="1"/>
    <col min="8966" max="8966" width="16.5703125" style="31" customWidth="1"/>
    <col min="8967" max="8967" width="15.140625" style="31" customWidth="1"/>
    <col min="8968" max="8968" width="13.5703125" style="31" customWidth="1"/>
    <col min="8969" max="8969" width="14.5703125" style="31" customWidth="1"/>
    <col min="8970" max="8970" width="16.85546875" style="31" customWidth="1"/>
    <col min="8971" max="8971" width="18.42578125" style="31" customWidth="1"/>
    <col min="8972" max="8972" width="17.140625" style="31" customWidth="1"/>
    <col min="8973" max="9219" width="9.140625" style="31"/>
    <col min="9220" max="9220" width="12.42578125" style="31" customWidth="1"/>
    <col min="9221" max="9221" width="16.140625" style="31" customWidth="1"/>
    <col min="9222" max="9222" width="16.5703125" style="31" customWidth="1"/>
    <col min="9223" max="9223" width="15.140625" style="31" customWidth="1"/>
    <col min="9224" max="9224" width="13.5703125" style="31" customWidth="1"/>
    <col min="9225" max="9225" width="14.5703125" style="31" customWidth="1"/>
    <col min="9226" max="9226" width="16.85546875" style="31" customWidth="1"/>
    <col min="9227" max="9227" width="18.42578125" style="31" customWidth="1"/>
    <col min="9228" max="9228" width="17.140625" style="31" customWidth="1"/>
    <col min="9229" max="9475" width="9.140625" style="31"/>
    <col min="9476" max="9476" width="12.42578125" style="31" customWidth="1"/>
    <col min="9477" max="9477" width="16.140625" style="31" customWidth="1"/>
    <col min="9478" max="9478" width="16.5703125" style="31" customWidth="1"/>
    <col min="9479" max="9479" width="15.140625" style="31" customWidth="1"/>
    <col min="9480" max="9480" width="13.5703125" style="31" customWidth="1"/>
    <col min="9481" max="9481" width="14.5703125" style="31" customWidth="1"/>
    <col min="9482" max="9482" width="16.85546875" style="31" customWidth="1"/>
    <col min="9483" max="9483" width="18.42578125" style="31" customWidth="1"/>
    <col min="9484" max="9484" width="17.140625" style="31" customWidth="1"/>
    <col min="9485" max="9731" width="9.140625" style="31"/>
    <col min="9732" max="9732" width="12.42578125" style="31" customWidth="1"/>
    <col min="9733" max="9733" width="16.140625" style="31" customWidth="1"/>
    <col min="9734" max="9734" width="16.5703125" style="31" customWidth="1"/>
    <col min="9735" max="9735" width="15.140625" style="31" customWidth="1"/>
    <col min="9736" max="9736" width="13.5703125" style="31" customWidth="1"/>
    <col min="9737" max="9737" width="14.5703125" style="31" customWidth="1"/>
    <col min="9738" max="9738" width="16.85546875" style="31" customWidth="1"/>
    <col min="9739" max="9739" width="18.42578125" style="31" customWidth="1"/>
    <col min="9740" max="9740" width="17.140625" style="31" customWidth="1"/>
    <col min="9741" max="9987" width="9.140625" style="31"/>
    <col min="9988" max="9988" width="12.42578125" style="31" customWidth="1"/>
    <col min="9989" max="9989" width="16.140625" style="31" customWidth="1"/>
    <col min="9990" max="9990" width="16.5703125" style="31" customWidth="1"/>
    <col min="9991" max="9991" width="15.140625" style="31" customWidth="1"/>
    <col min="9992" max="9992" width="13.5703125" style="31" customWidth="1"/>
    <col min="9993" max="9993" width="14.5703125" style="31" customWidth="1"/>
    <col min="9994" max="9994" width="16.85546875" style="31" customWidth="1"/>
    <col min="9995" max="9995" width="18.42578125" style="31" customWidth="1"/>
    <col min="9996" max="9996" width="17.140625" style="31" customWidth="1"/>
    <col min="9997" max="10243" width="9.140625" style="31"/>
    <col min="10244" max="10244" width="12.42578125" style="31" customWidth="1"/>
    <col min="10245" max="10245" width="16.140625" style="31" customWidth="1"/>
    <col min="10246" max="10246" width="16.5703125" style="31" customWidth="1"/>
    <col min="10247" max="10247" width="15.140625" style="31" customWidth="1"/>
    <col min="10248" max="10248" width="13.5703125" style="31" customWidth="1"/>
    <col min="10249" max="10249" width="14.5703125" style="31" customWidth="1"/>
    <col min="10250" max="10250" width="16.85546875" style="31" customWidth="1"/>
    <col min="10251" max="10251" width="18.42578125" style="31" customWidth="1"/>
    <col min="10252" max="10252" width="17.140625" style="31" customWidth="1"/>
    <col min="10253" max="10499" width="9.140625" style="31"/>
    <col min="10500" max="10500" width="12.42578125" style="31" customWidth="1"/>
    <col min="10501" max="10501" width="16.140625" style="31" customWidth="1"/>
    <col min="10502" max="10502" width="16.5703125" style="31" customWidth="1"/>
    <col min="10503" max="10503" width="15.140625" style="31" customWidth="1"/>
    <col min="10504" max="10504" width="13.5703125" style="31" customWidth="1"/>
    <col min="10505" max="10505" width="14.5703125" style="31" customWidth="1"/>
    <col min="10506" max="10506" width="16.85546875" style="31" customWidth="1"/>
    <col min="10507" max="10507" width="18.42578125" style="31" customWidth="1"/>
    <col min="10508" max="10508" width="17.140625" style="31" customWidth="1"/>
    <col min="10509" max="10755" width="9.140625" style="31"/>
    <col min="10756" max="10756" width="12.42578125" style="31" customWidth="1"/>
    <col min="10757" max="10757" width="16.140625" style="31" customWidth="1"/>
    <col min="10758" max="10758" width="16.5703125" style="31" customWidth="1"/>
    <col min="10759" max="10759" width="15.140625" style="31" customWidth="1"/>
    <col min="10760" max="10760" width="13.5703125" style="31" customWidth="1"/>
    <col min="10761" max="10761" width="14.5703125" style="31" customWidth="1"/>
    <col min="10762" max="10762" width="16.85546875" style="31" customWidth="1"/>
    <col min="10763" max="10763" width="18.42578125" style="31" customWidth="1"/>
    <col min="10764" max="10764" width="17.140625" style="31" customWidth="1"/>
    <col min="10765" max="11011" width="9.140625" style="31"/>
    <col min="11012" max="11012" width="12.42578125" style="31" customWidth="1"/>
    <col min="11013" max="11013" width="16.140625" style="31" customWidth="1"/>
    <col min="11014" max="11014" width="16.5703125" style="31" customWidth="1"/>
    <col min="11015" max="11015" width="15.140625" style="31" customWidth="1"/>
    <col min="11016" max="11016" width="13.5703125" style="31" customWidth="1"/>
    <col min="11017" max="11017" width="14.5703125" style="31" customWidth="1"/>
    <col min="11018" max="11018" width="16.85546875" style="31" customWidth="1"/>
    <col min="11019" max="11019" width="18.42578125" style="31" customWidth="1"/>
    <col min="11020" max="11020" width="17.140625" style="31" customWidth="1"/>
    <col min="11021" max="11267" width="9.140625" style="31"/>
    <col min="11268" max="11268" width="12.42578125" style="31" customWidth="1"/>
    <col min="11269" max="11269" width="16.140625" style="31" customWidth="1"/>
    <col min="11270" max="11270" width="16.5703125" style="31" customWidth="1"/>
    <col min="11271" max="11271" width="15.140625" style="31" customWidth="1"/>
    <col min="11272" max="11272" width="13.5703125" style="31" customWidth="1"/>
    <col min="11273" max="11273" width="14.5703125" style="31" customWidth="1"/>
    <col min="11274" max="11274" width="16.85546875" style="31" customWidth="1"/>
    <col min="11275" max="11275" width="18.42578125" style="31" customWidth="1"/>
    <col min="11276" max="11276" width="17.140625" style="31" customWidth="1"/>
    <col min="11277" max="11523" width="9.140625" style="31"/>
    <col min="11524" max="11524" width="12.42578125" style="31" customWidth="1"/>
    <col min="11525" max="11525" width="16.140625" style="31" customWidth="1"/>
    <col min="11526" max="11526" width="16.5703125" style="31" customWidth="1"/>
    <col min="11527" max="11527" width="15.140625" style="31" customWidth="1"/>
    <col min="11528" max="11528" width="13.5703125" style="31" customWidth="1"/>
    <col min="11529" max="11529" width="14.5703125" style="31" customWidth="1"/>
    <col min="11530" max="11530" width="16.85546875" style="31" customWidth="1"/>
    <col min="11531" max="11531" width="18.42578125" style="31" customWidth="1"/>
    <col min="11532" max="11532" width="17.140625" style="31" customWidth="1"/>
    <col min="11533" max="11779" width="9.140625" style="31"/>
    <col min="11780" max="11780" width="12.42578125" style="31" customWidth="1"/>
    <col min="11781" max="11781" width="16.140625" style="31" customWidth="1"/>
    <col min="11782" max="11782" width="16.5703125" style="31" customWidth="1"/>
    <col min="11783" max="11783" width="15.140625" style="31" customWidth="1"/>
    <col min="11784" max="11784" width="13.5703125" style="31" customWidth="1"/>
    <col min="11785" max="11785" width="14.5703125" style="31" customWidth="1"/>
    <col min="11786" max="11786" width="16.85546875" style="31" customWidth="1"/>
    <col min="11787" max="11787" width="18.42578125" style="31" customWidth="1"/>
    <col min="11788" max="11788" width="17.140625" style="31" customWidth="1"/>
    <col min="11789" max="12035" width="9.140625" style="31"/>
    <col min="12036" max="12036" width="12.42578125" style="31" customWidth="1"/>
    <col min="12037" max="12037" width="16.140625" style="31" customWidth="1"/>
    <col min="12038" max="12038" width="16.5703125" style="31" customWidth="1"/>
    <col min="12039" max="12039" width="15.140625" style="31" customWidth="1"/>
    <col min="12040" max="12040" width="13.5703125" style="31" customWidth="1"/>
    <col min="12041" max="12041" width="14.5703125" style="31" customWidth="1"/>
    <col min="12042" max="12042" width="16.85546875" style="31" customWidth="1"/>
    <col min="12043" max="12043" width="18.42578125" style="31" customWidth="1"/>
    <col min="12044" max="12044" width="17.140625" style="31" customWidth="1"/>
    <col min="12045" max="12291" width="9.140625" style="31"/>
    <col min="12292" max="12292" width="12.42578125" style="31" customWidth="1"/>
    <col min="12293" max="12293" width="16.140625" style="31" customWidth="1"/>
    <col min="12294" max="12294" width="16.5703125" style="31" customWidth="1"/>
    <col min="12295" max="12295" width="15.140625" style="31" customWidth="1"/>
    <col min="12296" max="12296" width="13.5703125" style="31" customWidth="1"/>
    <col min="12297" max="12297" width="14.5703125" style="31" customWidth="1"/>
    <col min="12298" max="12298" width="16.85546875" style="31" customWidth="1"/>
    <col min="12299" max="12299" width="18.42578125" style="31" customWidth="1"/>
    <col min="12300" max="12300" width="17.140625" style="31" customWidth="1"/>
    <col min="12301" max="12547" width="9.140625" style="31"/>
    <col min="12548" max="12548" width="12.42578125" style="31" customWidth="1"/>
    <col min="12549" max="12549" width="16.140625" style="31" customWidth="1"/>
    <col min="12550" max="12550" width="16.5703125" style="31" customWidth="1"/>
    <col min="12551" max="12551" width="15.140625" style="31" customWidth="1"/>
    <col min="12552" max="12552" width="13.5703125" style="31" customWidth="1"/>
    <col min="12553" max="12553" width="14.5703125" style="31" customWidth="1"/>
    <col min="12554" max="12554" width="16.85546875" style="31" customWidth="1"/>
    <col min="12555" max="12555" width="18.42578125" style="31" customWidth="1"/>
    <col min="12556" max="12556" width="17.140625" style="31" customWidth="1"/>
    <col min="12557" max="12803" width="9.140625" style="31"/>
    <col min="12804" max="12804" width="12.42578125" style="31" customWidth="1"/>
    <col min="12805" max="12805" width="16.140625" style="31" customWidth="1"/>
    <col min="12806" max="12806" width="16.5703125" style="31" customWidth="1"/>
    <col min="12807" max="12807" width="15.140625" style="31" customWidth="1"/>
    <col min="12808" max="12808" width="13.5703125" style="31" customWidth="1"/>
    <col min="12809" max="12809" width="14.5703125" style="31" customWidth="1"/>
    <col min="12810" max="12810" width="16.85546875" style="31" customWidth="1"/>
    <col min="12811" max="12811" width="18.42578125" style="31" customWidth="1"/>
    <col min="12812" max="12812" width="17.140625" style="31" customWidth="1"/>
    <col min="12813" max="13059" width="9.140625" style="31"/>
    <col min="13060" max="13060" width="12.42578125" style="31" customWidth="1"/>
    <col min="13061" max="13061" width="16.140625" style="31" customWidth="1"/>
    <col min="13062" max="13062" width="16.5703125" style="31" customWidth="1"/>
    <col min="13063" max="13063" width="15.140625" style="31" customWidth="1"/>
    <col min="13064" max="13064" width="13.5703125" style="31" customWidth="1"/>
    <col min="13065" max="13065" width="14.5703125" style="31" customWidth="1"/>
    <col min="13066" max="13066" width="16.85546875" style="31" customWidth="1"/>
    <col min="13067" max="13067" width="18.42578125" style="31" customWidth="1"/>
    <col min="13068" max="13068" width="17.140625" style="31" customWidth="1"/>
    <col min="13069" max="13315" width="9.140625" style="31"/>
    <col min="13316" max="13316" width="12.42578125" style="31" customWidth="1"/>
    <col min="13317" max="13317" width="16.140625" style="31" customWidth="1"/>
    <col min="13318" max="13318" width="16.5703125" style="31" customWidth="1"/>
    <col min="13319" max="13319" width="15.140625" style="31" customWidth="1"/>
    <col min="13320" max="13320" width="13.5703125" style="31" customWidth="1"/>
    <col min="13321" max="13321" width="14.5703125" style="31" customWidth="1"/>
    <col min="13322" max="13322" width="16.85546875" style="31" customWidth="1"/>
    <col min="13323" max="13323" width="18.42578125" style="31" customWidth="1"/>
    <col min="13324" max="13324" width="17.140625" style="31" customWidth="1"/>
    <col min="13325" max="13571" width="9.140625" style="31"/>
    <col min="13572" max="13572" width="12.42578125" style="31" customWidth="1"/>
    <col min="13573" max="13573" width="16.140625" style="31" customWidth="1"/>
    <col min="13574" max="13574" width="16.5703125" style="31" customWidth="1"/>
    <col min="13575" max="13575" width="15.140625" style="31" customWidth="1"/>
    <col min="13576" max="13576" width="13.5703125" style="31" customWidth="1"/>
    <col min="13577" max="13577" width="14.5703125" style="31" customWidth="1"/>
    <col min="13578" max="13578" width="16.85546875" style="31" customWidth="1"/>
    <col min="13579" max="13579" width="18.42578125" style="31" customWidth="1"/>
    <col min="13580" max="13580" width="17.140625" style="31" customWidth="1"/>
    <col min="13581" max="13827" width="9.140625" style="31"/>
    <col min="13828" max="13828" width="12.42578125" style="31" customWidth="1"/>
    <col min="13829" max="13829" width="16.140625" style="31" customWidth="1"/>
    <col min="13830" max="13830" width="16.5703125" style="31" customWidth="1"/>
    <col min="13831" max="13831" width="15.140625" style="31" customWidth="1"/>
    <col min="13832" max="13832" width="13.5703125" style="31" customWidth="1"/>
    <col min="13833" max="13833" width="14.5703125" style="31" customWidth="1"/>
    <col min="13834" max="13834" width="16.85546875" style="31" customWidth="1"/>
    <col min="13835" max="13835" width="18.42578125" style="31" customWidth="1"/>
    <col min="13836" max="13836" width="17.140625" style="31" customWidth="1"/>
    <col min="13837" max="14083" width="9.140625" style="31"/>
    <col min="14084" max="14084" width="12.42578125" style="31" customWidth="1"/>
    <col min="14085" max="14085" width="16.140625" style="31" customWidth="1"/>
    <col min="14086" max="14086" width="16.5703125" style="31" customWidth="1"/>
    <col min="14087" max="14087" width="15.140625" style="31" customWidth="1"/>
    <col min="14088" max="14088" width="13.5703125" style="31" customWidth="1"/>
    <col min="14089" max="14089" width="14.5703125" style="31" customWidth="1"/>
    <col min="14090" max="14090" width="16.85546875" style="31" customWidth="1"/>
    <col min="14091" max="14091" width="18.42578125" style="31" customWidth="1"/>
    <col min="14092" max="14092" width="17.140625" style="31" customWidth="1"/>
    <col min="14093" max="14339" width="9.140625" style="31"/>
    <col min="14340" max="14340" width="12.42578125" style="31" customWidth="1"/>
    <col min="14341" max="14341" width="16.140625" style="31" customWidth="1"/>
    <col min="14342" max="14342" width="16.5703125" style="31" customWidth="1"/>
    <col min="14343" max="14343" width="15.140625" style="31" customWidth="1"/>
    <col min="14344" max="14344" width="13.5703125" style="31" customWidth="1"/>
    <col min="14345" max="14345" width="14.5703125" style="31" customWidth="1"/>
    <col min="14346" max="14346" width="16.85546875" style="31" customWidth="1"/>
    <col min="14347" max="14347" width="18.42578125" style="31" customWidth="1"/>
    <col min="14348" max="14348" width="17.140625" style="31" customWidth="1"/>
    <col min="14349" max="14595" width="9.140625" style="31"/>
    <col min="14596" max="14596" width="12.42578125" style="31" customWidth="1"/>
    <col min="14597" max="14597" width="16.140625" style="31" customWidth="1"/>
    <col min="14598" max="14598" width="16.5703125" style="31" customWidth="1"/>
    <col min="14599" max="14599" width="15.140625" style="31" customWidth="1"/>
    <col min="14600" max="14600" width="13.5703125" style="31" customWidth="1"/>
    <col min="14601" max="14601" width="14.5703125" style="31" customWidth="1"/>
    <col min="14602" max="14602" width="16.85546875" style="31" customWidth="1"/>
    <col min="14603" max="14603" width="18.42578125" style="31" customWidth="1"/>
    <col min="14604" max="14604" width="17.140625" style="31" customWidth="1"/>
    <col min="14605" max="14851" width="9.140625" style="31"/>
    <col min="14852" max="14852" width="12.42578125" style="31" customWidth="1"/>
    <col min="14853" max="14853" width="16.140625" style="31" customWidth="1"/>
    <col min="14854" max="14854" width="16.5703125" style="31" customWidth="1"/>
    <col min="14855" max="14855" width="15.140625" style="31" customWidth="1"/>
    <col min="14856" max="14856" width="13.5703125" style="31" customWidth="1"/>
    <col min="14857" max="14857" width="14.5703125" style="31" customWidth="1"/>
    <col min="14858" max="14858" width="16.85546875" style="31" customWidth="1"/>
    <col min="14859" max="14859" width="18.42578125" style="31" customWidth="1"/>
    <col min="14860" max="14860" width="17.140625" style="31" customWidth="1"/>
    <col min="14861" max="15107" width="9.140625" style="31"/>
    <col min="15108" max="15108" width="12.42578125" style="31" customWidth="1"/>
    <col min="15109" max="15109" width="16.140625" style="31" customWidth="1"/>
    <col min="15110" max="15110" width="16.5703125" style="31" customWidth="1"/>
    <col min="15111" max="15111" width="15.140625" style="31" customWidth="1"/>
    <col min="15112" max="15112" width="13.5703125" style="31" customWidth="1"/>
    <col min="15113" max="15113" width="14.5703125" style="31" customWidth="1"/>
    <col min="15114" max="15114" width="16.85546875" style="31" customWidth="1"/>
    <col min="15115" max="15115" width="18.42578125" style="31" customWidth="1"/>
    <col min="15116" max="15116" width="17.140625" style="31" customWidth="1"/>
    <col min="15117" max="15363" width="9.140625" style="31"/>
    <col min="15364" max="15364" width="12.42578125" style="31" customWidth="1"/>
    <col min="15365" max="15365" width="16.140625" style="31" customWidth="1"/>
    <col min="15366" max="15366" width="16.5703125" style="31" customWidth="1"/>
    <col min="15367" max="15367" width="15.140625" style="31" customWidth="1"/>
    <col min="15368" max="15368" width="13.5703125" style="31" customWidth="1"/>
    <col min="15369" max="15369" width="14.5703125" style="31" customWidth="1"/>
    <col min="15370" max="15370" width="16.85546875" style="31" customWidth="1"/>
    <col min="15371" max="15371" width="18.42578125" style="31" customWidth="1"/>
    <col min="15372" max="15372" width="17.140625" style="31" customWidth="1"/>
    <col min="15373" max="15619" width="9.140625" style="31"/>
    <col min="15620" max="15620" width="12.42578125" style="31" customWidth="1"/>
    <col min="15621" max="15621" width="16.140625" style="31" customWidth="1"/>
    <col min="15622" max="15622" width="16.5703125" style="31" customWidth="1"/>
    <col min="15623" max="15623" width="15.140625" style="31" customWidth="1"/>
    <col min="15624" max="15624" width="13.5703125" style="31" customWidth="1"/>
    <col min="15625" max="15625" width="14.5703125" style="31" customWidth="1"/>
    <col min="15626" max="15626" width="16.85546875" style="31" customWidth="1"/>
    <col min="15627" max="15627" width="18.42578125" style="31" customWidth="1"/>
    <col min="15628" max="15628" width="17.140625" style="31" customWidth="1"/>
    <col min="15629" max="15875" width="9.140625" style="31"/>
    <col min="15876" max="15876" width="12.42578125" style="31" customWidth="1"/>
    <col min="15877" max="15877" width="16.140625" style="31" customWidth="1"/>
    <col min="15878" max="15878" width="16.5703125" style="31" customWidth="1"/>
    <col min="15879" max="15879" width="15.140625" style="31" customWidth="1"/>
    <col min="15880" max="15880" width="13.5703125" style="31" customWidth="1"/>
    <col min="15881" max="15881" width="14.5703125" style="31" customWidth="1"/>
    <col min="15882" max="15882" width="16.85546875" style="31" customWidth="1"/>
    <col min="15883" max="15883" width="18.42578125" style="31" customWidth="1"/>
    <col min="15884" max="15884" width="17.140625" style="31" customWidth="1"/>
    <col min="15885" max="16131" width="9.140625" style="31"/>
    <col min="16132" max="16132" width="12.42578125" style="31" customWidth="1"/>
    <col min="16133" max="16133" width="16.140625" style="31" customWidth="1"/>
    <col min="16134" max="16134" width="16.5703125" style="31" customWidth="1"/>
    <col min="16135" max="16135" width="15.140625" style="31" customWidth="1"/>
    <col min="16136" max="16136" width="13.5703125" style="31" customWidth="1"/>
    <col min="16137" max="16137" width="14.5703125" style="31" customWidth="1"/>
    <col min="16138" max="16138" width="16.85546875" style="31" customWidth="1"/>
    <col min="16139" max="16139" width="18.42578125" style="31" customWidth="1"/>
    <col min="16140" max="16140" width="17.140625" style="31" customWidth="1"/>
    <col min="16141" max="16384" width="9.140625" style="31"/>
  </cols>
  <sheetData>
    <row r="1" spans="1:19" ht="15.6">
      <c r="A1" s="24" t="s">
        <v>96</v>
      </c>
      <c r="B1" s="25"/>
      <c r="C1" s="25"/>
      <c r="D1" s="25"/>
      <c r="E1" s="25"/>
      <c r="F1" s="26"/>
      <c r="G1" s="27"/>
      <c r="H1" s="28" t="s">
        <v>97</v>
      </c>
      <c r="I1" s="29" t="s">
        <v>98</v>
      </c>
      <c r="J1" s="27"/>
      <c r="K1" s="27"/>
      <c r="L1" s="28" t="s">
        <v>99</v>
      </c>
      <c r="M1" s="30">
        <v>43845</v>
      </c>
    </row>
    <row r="2" spans="1:19" ht="15.6">
      <c r="A2" s="32"/>
      <c r="B2" s="32"/>
      <c r="C2" s="32"/>
      <c r="D2" s="32"/>
      <c r="E2" s="32"/>
      <c r="F2" s="32"/>
      <c r="G2" s="33"/>
      <c r="H2" s="32"/>
      <c r="I2" s="33"/>
      <c r="J2" s="32"/>
      <c r="K2" s="32"/>
      <c r="L2" s="32"/>
      <c r="M2" s="32"/>
    </row>
    <row r="3" spans="1:19" ht="15.6">
      <c r="A3" s="32" t="s">
        <v>100</v>
      </c>
      <c r="B3" s="34"/>
      <c r="C3" s="34"/>
      <c r="D3" s="29" t="s">
        <v>101</v>
      </c>
      <c r="E3" s="34"/>
      <c r="F3" s="35"/>
      <c r="G3" s="34"/>
      <c r="H3" s="34"/>
      <c r="I3" s="36"/>
      <c r="J3" s="34"/>
      <c r="K3" s="37" t="s">
        <v>102</v>
      </c>
      <c r="L3" s="35"/>
      <c r="M3" s="34"/>
    </row>
    <row r="4" spans="1:19" ht="15.6">
      <c r="A4" s="32" t="s">
        <v>103</v>
      </c>
      <c r="B4" s="32"/>
      <c r="C4" s="32"/>
      <c r="E4" s="32"/>
      <c r="F4" s="35"/>
      <c r="G4" s="38"/>
      <c r="H4" s="32"/>
      <c r="I4" s="33"/>
      <c r="J4" s="32"/>
      <c r="K4" s="39" t="s">
        <v>104</v>
      </c>
      <c r="L4" s="40"/>
      <c r="M4" s="34"/>
    </row>
    <row r="5" spans="1:19" ht="29.45" customHeight="1">
      <c r="A5" s="41" t="s">
        <v>105</v>
      </c>
      <c r="B5" s="41"/>
      <c r="C5" s="41"/>
      <c r="D5" s="346" t="s">
        <v>106</v>
      </c>
      <c r="E5" s="346"/>
      <c r="F5" s="346"/>
      <c r="G5" s="346"/>
      <c r="H5" s="346"/>
      <c r="I5" s="346"/>
      <c r="J5" s="34"/>
      <c r="K5" s="39" t="s">
        <v>107</v>
      </c>
      <c r="L5" s="40"/>
      <c r="M5" s="34"/>
    </row>
    <row r="6" spans="1:19" ht="15.6">
      <c r="A6" s="41" t="s">
        <v>108</v>
      </c>
      <c r="B6" s="41"/>
      <c r="C6" s="41"/>
      <c r="D6" s="29" t="s">
        <v>109</v>
      </c>
      <c r="E6" s="41"/>
      <c r="F6" s="35"/>
      <c r="G6" s="42"/>
      <c r="H6" s="25"/>
      <c r="I6" s="33"/>
      <c r="J6" s="32"/>
      <c r="K6" s="39" t="s">
        <v>110</v>
      </c>
      <c r="L6" s="40"/>
      <c r="M6" s="34"/>
    </row>
    <row r="7" spans="1:19" ht="15.95" thickBot="1">
      <c r="A7" s="41" t="s">
        <v>111</v>
      </c>
      <c r="B7" s="41"/>
      <c r="C7" s="41"/>
      <c r="D7" s="29" t="s">
        <v>39</v>
      </c>
      <c r="E7" s="41"/>
      <c r="F7" s="35"/>
      <c r="G7" s="42"/>
      <c r="H7" s="25"/>
      <c r="I7" s="33"/>
      <c r="J7" s="32"/>
      <c r="K7" s="32"/>
      <c r="L7" s="40"/>
      <c r="M7" s="32"/>
    </row>
    <row r="8" spans="1:19" ht="16.5" thickTop="1" thickBot="1">
      <c r="A8" s="43" t="s">
        <v>112</v>
      </c>
      <c r="B8" s="43"/>
      <c r="C8" s="43"/>
      <c r="D8" s="43" t="s">
        <v>113</v>
      </c>
      <c r="E8" s="43"/>
      <c r="F8" s="35"/>
      <c r="G8" s="355" t="s">
        <v>114</v>
      </c>
      <c r="H8" s="356"/>
      <c r="I8" s="356"/>
      <c r="J8" s="357"/>
      <c r="K8" s="307" t="s">
        <v>115</v>
      </c>
      <c r="L8" s="308"/>
      <c r="M8" s="309"/>
    </row>
    <row r="9" spans="1:19" ht="16.5" thickTop="1" thickBot="1">
      <c r="A9" s="41"/>
      <c r="B9" s="41"/>
      <c r="C9" s="41"/>
      <c r="E9" s="41"/>
      <c r="F9" s="35"/>
      <c r="G9" s="42"/>
      <c r="H9" s="25"/>
      <c r="I9" s="33"/>
      <c r="J9" s="32"/>
      <c r="K9" s="32"/>
      <c r="L9" s="44"/>
      <c r="M9" s="32"/>
    </row>
    <row r="10" spans="1:19" ht="87.95" customHeight="1" thickBot="1">
      <c r="A10" s="310" t="s">
        <v>116</v>
      </c>
      <c r="B10" s="311"/>
      <c r="C10" s="311"/>
      <c r="D10" s="311"/>
      <c r="E10" s="277"/>
      <c r="F10" s="316" t="s">
        <v>117</v>
      </c>
      <c r="G10" s="45" t="s">
        <v>118</v>
      </c>
      <c r="H10" s="46" t="s">
        <v>119</v>
      </c>
      <c r="I10" s="47" t="s">
        <v>120</v>
      </c>
      <c r="J10" s="48" t="s">
        <v>121</v>
      </c>
      <c r="K10" s="49" t="s">
        <v>122</v>
      </c>
      <c r="L10" s="50" t="s">
        <v>118</v>
      </c>
      <c r="M10" s="51" t="s">
        <v>123</v>
      </c>
    </row>
    <row r="11" spans="1:19" ht="15.95" hidden="1" thickBot="1">
      <c r="A11" s="312"/>
      <c r="B11" s="313"/>
      <c r="C11" s="313"/>
      <c r="D11" s="313"/>
      <c r="E11" s="277"/>
      <c r="F11" s="316"/>
      <c r="G11" s="52"/>
      <c r="H11" s="53"/>
      <c r="I11" s="54"/>
      <c r="J11" s="55"/>
      <c r="K11" s="56">
        <v>43566</v>
      </c>
      <c r="L11" s="57"/>
      <c r="M11" s="58"/>
    </row>
    <row r="12" spans="1:19" ht="15.95" thickBot="1">
      <c r="A12" s="314"/>
      <c r="B12" s="315"/>
      <c r="C12" s="315"/>
      <c r="D12" s="315"/>
      <c r="E12" s="277"/>
      <c r="F12" s="317"/>
      <c r="G12" s="59" t="s">
        <v>124</v>
      </c>
      <c r="H12" s="60" t="s">
        <v>125</v>
      </c>
      <c r="I12" s="61" t="s">
        <v>126</v>
      </c>
      <c r="J12" s="62" t="s">
        <v>127</v>
      </c>
      <c r="K12" s="63" t="s">
        <v>128</v>
      </c>
      <c r="L12" s="64" t="s">
        <v>129</v>
      </c>
      <c r="M12" s="65" t="s">
        <v>130</v>
      </c>
    </row>
    <row r="13" spans="1:19" ht="33" customHeight="1">
      <c r="A13" s="318" t="s">
        <v>131</v>
      </c>
      <c r="B13" s="319"/>
      <c r="C13" s="319"/>
      <c r="D13" s="319"/>
      <c r="E13" s="278"/>
      <c r="F13" s="66"/>
      <c r="G13" s="67"/>
      <c r="H13" s="68"/>
      <c r="I13" s="69"/>
      <c r="J13" s="69"/>
      <c r="K13" s="70"/>
      <c r="L13" s="69"/>
      <c r="M13" s="69"/>
    </row>
    <row r="14" spans="1:19" ht="72.599999999999994" customHeight="1">
      <c r="A14" s="320" t="s">
        <v>132</v>
      </c>
      <c r="B14" s="321"/>
      <c r="C14" s="321"/>
      <c r="D14" s="321"/>
      <c r="E14" s="279"/>
      <c r="F14" s="75"/>
      <c r="G14" s="161"/>
      <c r="H14" s="74"/>
      <c r="I14" s="163"/>
      <c r="J14" s="162"/>
      <c r="K14" s="161"/>
      <c r="L14" s="69"/>
      <c r="M14" s="77"/>
      <c r="N14" s="180">
        <f t="shared" ref="N14:N28" si="0">K14-G14+H14</f>
        <v>0</v>
      </c>
      <c r="O14" s="180"/>
      <c r="P14" s="181"/>
      <c r="Q14" s="181"/>
      <c r="S14" s="184"/>
    </row>
    <row r="15" spans="1:19" ht="29.1" customHeight="1">
      <c r="A15" s="347" t="s">
        <v>133</v>
      </c>
      <c r="B15" s="348"/>
      <c r="C15" s="348"/>
      <c r="D15" s="348"/>
      <c r="E15" s="268"/>
      <c r="F15" s="71"/>
      <c r="G15" s="164">
        <f>SUM(G14:G14)</f>
        <v>0</v>
      </c>
      <c r="H15" s="164">
        <f>SUM(H14:H14)</f>
        <v>0</v>
      </c>
      <c r="I15" s="163"/>
      <c r="J15" s="165"/>
      <c r="K15" s="166">
        <f>SUM(K14:K14)</f>
        <v>0</v>
      </c>
      <c r="L15" s="69"/>
      <c r="M15" s="77"/>
      <c r="N15" s="166">
        <f>SUM(N14:N14)</f>
        <v>0</v>
      </c>
      <c r="O15" s="180"/>
      <c r="P15" s="181"/>
      <c r="Q15" s="181"/>
      <c r="S15" s="183"/>
    </row>
    <row r="16" spans="1:19" s="81" customFormat="1" ht="43.35" customHeight="1">
      <c r="A16" s="349" t="s">
        <v>134</v>
      </c>
      <c r="B16" s="350"/>
      <c r="C16" s="350"/>
      <c r="D16" s="350"/>
      <c r="E16" s="269"/>
      <c r="F16" s="79"/>
      <c r="G16" s="167"/>
      <c r="H16" s="168"/>
      <c r="I16" s="167"/>
      <c r="J16" s="167"/>
      <c r="K16" s="167"/>
      <c r="L16" s="80"/>
      <c r="M16" s="80"/>
      <c r="N16" s="180">
        <f t="shared" si="0"/>
        <v>0</v>
      </c>
      <c r="O16" s="180"/>
      <c r="P16" s="181"/>
      <c r="Q16" s="181"/>
      <c r="R16" s="31"/>
      <c r="S16" s="185"/>
    </row>
    <row r="17" spans="1:19" s="81" customFormat="1" ht="77.099999999999994" customHeight="1">
      <c r="A17" s="351" t="s">
        <v>135</v>
      </c>
      <c r="B17" s="352"/>
      <c r="C17" s="352"/>
      <c r="D17" s="352"/>
      <c r="E17" s="270"/>
      <c r="F17" s="78"/>
      <c r="G17" s="169"/>
      <c r="H17" s="170"/>
      <c r="I17" s="163"/>
      <c r="J17" s="162"/>
      <c r="K17" s="171"/>
      <c r="L17" s="76"/>
      <c r="M17" s="69"/>
      <c r="N17" s="180">
        <f t="shared" si="0"/>
        <v>0</v>
      </c>
      <c r="O17" s="180"/>
      <c r="P17" s="181"/>
      <c r="Q17" s="181"/>
      <c r="R17" s="31"/>
      <c r="S17" s="185"/>
    </row>
    <row r="18" spans="1:19" s="81" customFormat="1" ht="72.599999999999994" customHeight="1">
      <c r="A18" s="351" t="s">
        <v>136</v>
      </c>
      <c r="B18" s="352"/>
      <c r="C18" s="352"/>
      <c r="D18" s="352"/>
      <c r="E18" s="270"/>
      <c r="F18" s="78"/>
      <c r="G18" s="171"/>
      <c r="H18" s="170"/>
      <c r="I18" s="163"/>
      <c r="J18" s="162"/>
      <c r="K18" s="171"/>
      <c r="L18" s="76"/>
      <c r="M18" s="69"/>
      <c r="N18" s="180">
        <f t="shared" si="0"/>
        <v>0</v>
      </c>
      <c r="O18" s="180"/>
      <c r="P18" s="181"/>
      <c r="Q18" s="181"/>
      <c r="R18" s="31"/>
      <c r="S18" s="185"/>
    </row>
    <row r="19" spans="1:19" s="81" customFormat="1" ht="71.45" customHeight="1">
      <c r="A19" s="351" t="s">
        <v>136</v>
      </c>
      <c r="B19" s="352"/>
      <c r="C19" s="352"/>
      <c r="D19" s="352"/>
      <c r="E19" s="270"/>
      <c r="F19" s="78"/>
      <c r="G19" s="172"/>
      <c r="H19" s="170"/>
      <c r="I19" s="163"/>
      <c r="J19" s="162"/>
      <c r="K19" s="172"/>
      <c r="L19" s="76"/>
      <c r="M19" s="69"/>
      <c r="N19" s="180">
        <f t="shared" si="0"/>
        <v>0</v>
      </c>
      <c r="O19" s="180"/>
      <c r="P19" s="181"/>
      <c r="Q19" s="181"/>
      <c r="R19" s="31"/>
      <c r="S19" s="185"/>
    </row>
    <row r="20" spans="1:19" s="82" customFormat="1" ht="69.599999999999994" customHeight="1">
      <c r="A20" s="351" t="s">
        <v>137</v>
      </c>
      <c r="B20" s="352"/>
      <c r="C20" s="352"/>
      <c r="D20" s="352"/>
      <c r="E20" s="270"/>
      <c r="F20" s="78" t="s">
        <v>138</v>
      </c>
      <c r="G20" s="161"/>
      <c r="H20" s="72"/>
      <c r="I20" s="163"/>
      <c r="J20" s="162"/>
      <c r="K20" s="161"/>
      <c r="L20" s="69"/>
      <c r="M20" s="69"/>
      <c r="N20" s="180">
        <f t="shared" si="0"/>
        <v>0</v>
      </c>
      <c r="O20" s="180"/>
      <c r="P20" s="181"/>
      <c r="Q20" s="181"/>
      <c r="R20" s="31"/>
      <c r="S20" s="186"/>
    </row>
    <row r="21" spans="1:19" s="82" customFormat="1" ht="66.95" customHeight="1">
      <c r="A21" s="351" t="s">
        <v>139</v>
      </c>
      <c r="B21" s="352"/>
      <c r="C21" s="352"/>
      <c r="D21" s="352"/>
      <c r="E21" s="270"/>
      <c r="F21" s="78" t="s">
        <v>140</v>
      </c>
      <c r="G21" s="161"/>
      <c r="H21" s="83"/>
      <c r="I21" s="163"/>
      <c r="J21" s="162"/>
      <c r="K21" s="161"/>
      <c r="L21" s="69"/>
      <c r="M21" s="69"/>
      <c r="N21" s="180">
        <f t="shared" si="0"/>
        <v>0</v>
      </c>
      <c r="O21" s="180"/>
      <c r="P21" s="181"/>
      <c r="Q21" s="181"/>
      <c r="R21" s="31"/>
      <c r="S21" s="186"/>
    </row>
    <row r="22" spans="1:19" s="82" customFormat="1" ht="72.95" customHeight="1">
      <c r="A22" s="351" t="s">
        <v>141</v>
      </c>
      <c r="B22" s="352"/>
      <c r="C22" s="352"/>
      <c r="D22" s="352"/>
      <c r="E22" s="270"/>
      <c r="F22" s="78" t="s">
        <v>140</v>
      </c>
      <c r="G22" s="161"/>
      <c r="H22" s="83"/>
      <c r="I22" s="163"/>
      <c r="J22" s="162"/>
      <c r="K22" s="161"/>
      <c r="L22" s="69"/>
      <c r="M22" s="69"/>
      <c r="N22" s="180">
        <f t="shared" si="0"/>
        <v>0</v>
      </c>
      <c r="O22" s="180"/>
      <c r="P22" s="181"/>
      <c r="Q22" s="181"/>
      <c r="R22" s="31"/>
      <c r="S22" s="186"/>
    </row>
    <row r="23" spans="1:19" s="82" customFormat="1" ht="65.099999999999994" customHeight="1">
      <c r="A23" s="324" t="s">
        <v>142</v>
      </c>
      <c r="B23" s="325"/>
      <c r="C23" s="325"/>
      <c r="D23" s="325"/>
      <c r="E23" s="267"/>
      <c r="F23" s="78" t="s">
        <v>140</v>
      </c>
      <c r="G23" s="161"/>
      <c r="H23" s="83"/>
      <c r="I23" s="163"/>
      <c r="J23" s="162"/>
      <c r="K23" s="4">
        <v>6417489</v>
      </c>
      <c r="L23" s="69"/>
      <c r="M23" s="69"/>
      <c r="N23" s="180">
        <f t="shared" si="0"/>
        <v>6417489</v>
      </c>
      <c r="O23" s="180"/>
      <c r="P23" s="181"/>
      <c r="Q23" s="181"/>
      <c r="R23" s="31"/>
      <c r="S23" s="186"/>
    </row>
    <row r="24" spans="1:19" s="82" customFormat="1" ht="59.45" customHeight="1">
      <c r="A24" s="353" t="s">
        <v>143</v>
      </c>
      <c r="B24" s="354"/>
      <c r="C24" s="354"/>
      <c r="D24" s="354"/>
      <c r="E24" s="271"/>
      <c r="F24" s="71" t="s">
        <v>144</v>
      </c>
      <c r="G24" s="161"/>
      <c r="H24" s="173"/>
      <c r="I24" s="163"/>
      <c r="J24" s="162"/>
      <c r="K24" s="161"/>
      <c r="L24" s="69"/>
      <c r="M24" s="69"/>
      <c r="N24" s="180">
        <f t="shared" si="0"/>
        <v>0</v>
      </c>
      <c r="O24" s="180"/>
      <c r="P24" s="181"/>
      <c r="Q24" s="181"/>
      <c r="R24" s="31"/>
      <c r="S24" s="186"/>
    </row>
    <row r="25" spans="1:19" s="82" customFormat="1" ht="58.5" customHeight="1">
      <c r="A25" s="324" t="s">
        <v>145</v>
      </c>
      <c r="B25" s="325"/>
      <c r="C25" s="325"/>
      <c r="D25" s="325"/>
      <c r="E25" s="267"/>
      <c r="F25" s="78" t="s">
        <v>146</v>
      </c>
      <c r="G25" s="161"/>
      <c r="H25" s="173"/>
      <c r="I25" s="163"/>
      <c r="J25" s="162"/>
      <c r="K25" s="4">
        <v>5597840</v>
      </c>
      <c r="L25" s="69"/>
      <c r="M25" s="69"/>
      <c r="N25" s="180">
        <f t="shared" si="0"/>
        <v>5597840</v>
      </c>
      <c r="O25" s="180"/>
      <c r="P25" s="181"/>
      <c r="Q25" s="181"/>
      <c r="R25" s="31"/>
      <c r="S25" s="186"/>
    </row>
    <row r="26" spans="1:19" s="82" customFormat="1" ht="58.5" customHeight="1">
      <c r="A26" s="324" t="s">
        <v>147</v>
      </c>
      <c r="B26" s="325"/>
      <c r="C26" s="325"/>
      <c r="D26" s="325"/>
      <c r="E26" s="267"/>
      <c r="F26" s="78" t="s">
        <v>140</v>
      </c>
      <c r="G26" s="161"/>
      <c r="H26" s="73"/>
      <c r="I26" s="163"/>
      <c r="J26" s="162"/>
      <c r="K26" s="161"/>
      <c r="L26" s="69"/>
      <c r="M26" s="69"/>
      <c r="N26" s="180">
        <f t="shared" si="0"/>
        <v>0</v>
      </c>
      <c r="O26" s="180"/>
      <c r="P26" s="181"/>
      <c r="Q26" s="181"/>
      <c r="R26" s="31"/>
      <c r="S26" s="186"/>
    </row>
    <row r="27" spans="1:19" s="82" customFormat="1" ht="61.5" customHeight="1">
      <c r="A27" s="324" t="s">
        <v>148</v>
      </c>
      <c r="B27" s="325"/>
      <c r="C27" s="325"/>
      <c r="D27" s="325"/>
      <c r="E27" s="267"/>
      <c r="F27" s="78" t="s">
        <v>140</v>
      </c>
      <c r="G27" s="161"/>
      <c r="H27" s="73"/>
      <c r="I27" s="163"/>
      <c r="J27" s="162"/>
      <c r="K27" s="161"/>
      <c r="L27" s="69"/>
      <c r="M27" s="69"/>
      <c r="N27" s="180">
        <f t="shared" si="0"/>
        <v>0</v>
      </c>
      <c r="O27" s="180"/>
      <c r="P27" s="181"/>
      <c r="Q27" s="181"/>
      <c r="R27" s="31"/>
      <c r="S27" s="186"/>
    </row>
    <row r="28" spans="1:19" s="82" customFormat="1" ht="62.1" customHeight="1">
      <c r="A28" s="324" t="s">
        <v>149</v>
      </c>
      <c r="B28" s="325"/>
      <c r="C28" s="325"/>
      <c r="D28" s="325"/>
      <c r="E28" s="267"/>
      <c r="F28" s="78" t="s">
        <v>140</v>
      </c>
      <c r="G28" s="200"/>
      <c r="H28" s="201"/>
      <c r="I28" s="163"/>
      <c r="J28" s="162"/>
      <c r="K28" s="161"/>
      <c r="L28" s="69"/>
      <c r="M28" s="69"/>
      <c r="N28" s="180">
        <f t="shared" si="0"/>
        <v>0</v>
      </c>
      <c r="O28" s="180"/>
      <c r="P28" s="181"/>
      <c r="Q28" s="181"/>
      <c r="R28" s="31"/>
      <c r="S28" s="186"/>
    </row>
    <row r="29" spans="1:19" s="82" customFormat="1" ht="15.6">
      <c r="A29" s="326" t="s">
        <v>150</v>
      </c>
      <c r="B29" s="327"/>
      <c r="C29" s="327"/>
      <c r="D29" s="327"/>
      <c r="E29" s="267"/>
      <c r="F29" s="78"/>
      <c r="G29" s="202"/>
      <c r="H29" s="203"/>
      <c r="I29" s="163"/>
      <c r="J29" s="162"/>
      <c r="K29" s="161">
        <f>SUM(K17:K28)</f>
        <v>12015329</v>
      </c>
      <c r="L29" s="69"/>
      <c r="M29" s="69"/>
      <c r="N29" s="180"/>
      <c r="O29" s="180"/>
      <c r="P29" s="181"/>
      <c r="Q29" s="181"/>
      <c r="R29" s="31"/>
      <c r="S29" s="186"/>
    </row>
    <row r="30" spans="1:19" s="82" customFormat="1" ht="15.6">
      <c r="A30" s="343" t="s">
        <v>151</v>
      </c>
      <c r="B30" s="344"/>
      <c r="C30" s="344"/>
      <c r="D30" s="344"/>
      <c r="E30" s="345"/>
      <c r="F30" s="204"/>
      <c r="G30" s="205"/>
      <c r="H30" s="206"/>
      <c r="I30" s="207"/>
      <c r="J30" s="207"/>
      <c r="K30" s="208"/>
      <c r="L30" s="209"/>
      <c r="M30" s="209"/>
      <c r="N30" s="180"/>
      <c r="O30" s="180"/>
      <c r="P30" s="181"/>
      <c r="Q30" s="181"/>
      <c r="R30" s="31"/>
      <c r="S30" s="186"/>
    </row>
    <row r="31" spans="1:19" s="82" customFormat="1" ht="62.1">
      <c r="A31" s="339" t="s">
        <v>152</v>
      </c>
      <c r="B31" s="340"/>
      <c r="C31" s="340"/>
      <c r="D31" s="340"/>
      <c r="E31" s="275"/>
      <c r="F31" s="71" t="s">
        <v>153</v>
      </c>
      <c r="G31" s="202"/>
      <c r="H31" s="203"/>
      <c r="I31" s="163"/>
      <c r="J31" s="162"/>
      <c r="K31" s="4">
        <v>3823619</v>
      </c>
      <c r="L31" s="69"/>
      <c r="M31" s="69"/>
      <c r="N31" s="180"/>
      <c r="O31" s="180"/>
      <c r="P31" s="181"/>
      <c r="Q31" s="181"/>
      <c r="R31" s="31"/>
      <c r="S31" s="186"/>
    </row>
    <row r="32" spans="1:19" s="82" customFormat="1" ht="62.1">
      <c r="A32" s="339" t="s">
        <v>154</v>
      </c>
      <c r="B32" s="340"/>
      <c r="C32" s="340"/>
      <c r="D32" s="340"/>
      <c r="E32" s="275"/>
      <c r="F32" s="71" t="s">
        <v>155</v>
      </c>
      <c r="G32" s="202"/>
      <c r="H32" s="203"/>
      <c r="I32" s="163"/>
      <c r="J32" s="162"/>
      <c r="K32" s="4">
        <v>190000</v>
      </c>
      <c r="L32" s="69"/>
      <c r="M32" s="69"/>
      <c r="N32" s="180"/>
      <c r="O32" s="180"/>
      <c r="P32" s="181"/>
      <c r="Q32" s="181"/>
      <c r="R32" s="31"/>
      <c r="S32" s="186"/>
    </row>
    <row r="33" spans="1:19" s="82" customFormat="1" ht="62.1">
      <c r="A33" s="341" t="s">
        <v>156</v>
      </c>
      <c r="B33" s="342"/>
      <c r="C33" s="342"/>
      <c r="D33" s="342"/>
      <c r="E33" s="276"/>
      <c r="F33" s="75" t="s">
        <v>157</v>
      </c>
      <c r="G33" s="202"/>
      <c r="H33" s="203"/>
      <c r="I33" s="163"/>
      <c r="J33" s="162"/>
      <c r="K33" s="4">
        <v>9000</v>
      </c>
      <c r="L33" s="69"/>
      <c r="M33" s="69"/>
      <c r="N33" s="180"/>
      <c r="O33" s="180"/>
      <c r="P33" s="181"/>
      <c r="Q33" s="181"/>
      <c r="R33" s="31"/>
      <c r="S33" s="186"/>
    </row>
    <row r="34" spans="1:19" s="82" customFormat="1" ht="15.6">
      <c r="B34" s="267"/>
      <c r="C34" s="267"/>
      <c r="D34" s="267"/>
      <c r="E34" s="267"/>
      <c r="F34" s="78"/>
      <c r="G34" s="202"/>
      <c r="H34" s="203"/>
      <c r="I34" s="163"/>
      <c r="J34" s="162"/>
      <c r="K34" s="161"/>
      <c r="L34" s="69"/>
      <c r="M34" s="69"/>
      <c r="N34" s="180"/>
      <c r="O34" s="180"/>
      <c r="P34" s="181"/>
      <c r="Q34" s="181"/>
      <c r="R34" s="31"/>
      <c r="S34" s="186"/>
    </row>
    <row r="35" spans="1:19" s="82" customFormat="1" ht="15.6">
      <c r="A35" s="266" t="s">
        <v>158</v>
      </c>
      <c r="E35" s="272"/>
      <c r="F35" s="71"/>
      <c r="G35" s="174">
        <f>SUM(G31:G33)</f>
        <v>0</v>
      </c>
      <c r="H35" s="174">
        <f>SUM(H17:H28)</f>
        <v>0</v>
      </c>
      <c r="I35" s="163"/>
      <c r="J35" s="162"/>
      <c r="K35" s="174">
        <f>SUM(K31:K33)</f>
        <v>4022619</v>
      </c>
      <c r="L35" s="69"/>
      <c r="M35" s="69"/>
      <c r="N35" s="174">
        <f>SUM(N17:N28)</f>
        <v>12015329</v>
      </c>
      <c r="O35" s="180"/>
      <c r="P35" s="187"/>
      <c r="Q35" s="187"/>
      <c r="R35" s="31"/>
      <c r="S35" s="182"/>
    </row>
    <row r="36" spans="1:19" s="82" customFormat="1" ht="27" customHeight="1">
      <c r="A36" s="328" t="s">
        <v>88</v>
      </c>
      <c r="B36" s="329"/>
      <c r="C36" s="329"/>
      <c r="D36" s="329"/>
      <c r="E36" s="273"/>
      <c r="F36" s="84"/>
      <c r="G36" s="174">
        <f>G35+G29+G15</f>
        <v>0</v>
      </c>
      <c r="H36" s="174">
        <f>H15+H35</f>
        <v>0</v>
      </c>
      <c r="I36" s="163"/>
      <c r="J36" s="162"/>
      <c r="K36" s="174">
        <f>K35+K29+K15</f>
        <v>16037948</v>
      </c>
      <c r="L36" s="85"/>
      <c r="M36" s="85"/>
      <c r="N36" s="174">
        <f>N15+N35</f>
        <v>12015329</v>
      </c>
      <c r="O36" s="180"/>
      <c r="P36" s="181"/>
      <c r="Q36" s="187"/>
      <c r="R36" s="31"/>
      <c r="S36" s="182"/>
    </row>
    <row r="37" spans="1:19" ht="15.6">
      <c r="A37" s="86" t="s">
        <v>159</v>
      </c>
      <c r="B37" s="35"/>
      <c r="C37" s="35"/>
      <c r="D37" s="35"/>
      <c r="E37" s="35"/>
      <c r="F37" s="32"/>
      <c r="G37" s="175"/>
      <c r="H37" s="176"/>
      <c r="I37" s="175"/>
      <c r="J37" s="177"/>
      <c r="K37" s="178"/>
      <c r="L37" s="87"/>
      <c r="M37" s="88"/>
      <c r="N37" s="89"/>
    </row>
    <row r="38" spans="1:19" ht="18">
      <c r="A38" s="35" t="s">
        <v>160</v>
      </c>
      <c r="B38" s="34"/>
      <c r="C38" s="35"/>
      <c r="D38" s="35"/>
      <c r="E38" s="35"/>
      <c r="F38" s="32"/>
      <c r="G38" s="38"/>
      <c r="H38" s="160"/>
      <c r="I38" s="90"/>
      <c r="J38" s="87"/>
      <c r="K38" s="91"/>
      <c r="L38" s="92"/>
      <c r="M38" s="93"/>
    </row>
    <row r="39" spans="1:19" ht="26.1">
      <c r="A39" s="94" t="s">
        <v>161</v>
      </c>
      <c r="B39" s="330" t="s">
        <v>162</v>
      </c>
      <c r="C39" s="330"/>
      <c r="D39" s="330"/>
      <c r="E39" s="330"/>
      <c r="F39" s="330"/>
      <c r="G39" s="330"/>
      <c r="H39" s="330"/>
      <c r="I39" s="330"/>
      <c r="J39" s="330"/>
      <c r="K39" s="330"/>
      <c r="L39" s="330"/>
      <c r="M39" s="330"/>
    </row>
    <row r="40" spans="1:19" ht="44.25" customHeight="1">
      <c r="A40" s="94"/>
      <c r="B40" s="331" t="s">
        <v>163</v>
      </c>
      <c r="C40" s="331"/>
      <c r="D40" s="331"/>
      <c r="E40" s="331"/>
      <c r="F40" s="331"/>
      <c r="G40" s="331"/>
      <c r="H40" s="331"/>
      <c r="I40" s="331"/>
      <c r="J40" s="331"/>
      <c r="K40" s="331"/>
      <c r="L40" s="331"/>
      <c r="M40" s="331"/>
    </row>
    <row r="41" spans="1:19" ht="15.6">
      <c r="A41" s="95"/>
      <c r="B41" s="274"/>
      <c r="C41" s="274"/>
      <c r="D41" s="274"/>
      <c r="E41" s="274"/>
      <c r="F41" s="274"/>
      <c r="G41" s="274"/>
      <c r="H41" s="274"/>
      <c r="I41" s="274"/>
      <c r="J41" s="274"/>
      <c r="K41" s="274"/>
      <c r="L41" s="274"/>
      <c r="M41" s="274"/>
    </row>
    <row r="42" spans="1:19" ht="15.6">
      <c r="A42" s="35" t="s">
        <v>164</v>
      </c>
      <c r="B42" s="35"/>
      <c r="C42" s="158">
        <v>43845</v>
      </c>
      <c r="D42" s="96"/>
      <c r="E42" s="96"/>
      <c r="F42" s="32"/>
      <c r="G42" s="97" t="s">
        <v>165</v>
      </c>
      <c r="H42" s="98" t="s">
        <v>93</v>
      </c>
      <c r="I42" s="99"/>
      <c r="J42" s="100" t="s">
        <v>166</v>
      </c>
      <c r="K42" s="101" t="s">
        <v>167</v>
      </c>
      <c r="L42" s="102"/>
      <c r="M42" s="35"/>
    </row>
    <row r="43" spans="1:19" ht="15.6">
      <c r="A43" s="35"/>
      <c r="B43" s="35"/>
      <c r="C43" s="35"/>
      <c r="D43" s="35"/>
      <c r="E43" s="35"/>
      <c r="F43" s="32"/>
      <c r="G43" s="103"/>
      <c r="H43" s="35"/>
      <c r="I43" s="38"/>
      <c r="J43" s="32"/>
      <c r="K43" s="32"/>
      <c r="L43" s="32"/>
      <c r="M43" s="104"/>
    </row>
    <row r="44" spans="1:19" ht="15.6">
      <c r="A44" s="105" t="s">
        <v>168</v>
      </c>
      <c r="B44" s="106" t="s">
        <v>169</v>
      </c>
      <c r="C44" s="107" t="s">
        <v>170</v>
      </c>
      <c r="D44" s="35"/>
      <c r="E44" s="35"/>
      <c r="F44" s="32"/>
      <c r="G44" s="108"/>
      <c r="H44" s="41"/>
      <c r="I44" s="39"/>
      <c r="J44" s="32"/>
      <c r="K44" s="32"/>
      <c r="L44" s="87"/>
      <c r="M44" s="109"/>
    </row>
    <row r="45" spans="1:19" ht="15.95" thickBot="1">
      <c r="A45" s="110" t="s">
        <v>171</v>
      </c>
      <c r="B45" s="35"/>
      <c r="C45" s="35"/>
      <c r="D45" s="35"/>
      <c r="E45" s="35"/>
      <c r="F45" s="35"/>
      <c r="G45" s="108"/>
      <c r="H45" s="41"/>
      <c r="I45" s="39"/>
      <c r="J45" s="32"/>
      <c r="K45" s="32"/>
      <c r="L45" s="32"/>
      <c r="M45" s="32"/>
    </row>
    <row r="46" spans="1:19" ht="15.95" thickBot="1">
      <c r="A46" s="332" t="s">
        <v>172</v>
      </c>
      <c r="B46" s="333"/>
      <c r="C46" s="333"/>
      <c r="D46" s="333"/>
      <c r="E46" s="154"/>
      <c r="F46" s="111"/>
      <c r="G46" s="333"/>
      <c r="H46" s="333"/>
      <c r="I46" s="333"/>
      <c r="J46" s="334"/>
      <c r="K46" s="332" t="s">
        <v>173</v>
      </c>
      <c r="L46" s="334"/>
      <c r="M46" s="112"/>
    </row>
    <row r="47" spans="1:19" ht="15.95" thickBot="1">
      <c r="A47" s="113" t="s">
        <v>90</v>
      </c>
      <c r="B47" s="114"/>
      <c r="C47" s="114"/>
      <c r="D47" s="114"/>
      <c r="E47" s="155"/>
      <c r="F47" s="115"/>
      <c r="G47" s="116"/>
      <c r="H47" s="117"/>
      <c r="I47" s="113" t="s">
        <v>174</v>
      </c>
      <c r="J47" s="117"/>
      <c r="K47" s="118" t="s">
        <v>175</v>
      </c>
      <c r="L47" s="119"/>
      <c r="M47" s="120"/>
    </row>
    <row r="48" spans="1:19" ht="31.5" customHeight="1">
      <c r="A48" s="121"/>
      <c r="B48" s="122"/>
      <c r="C48" s="122"/>
      <c r="D48" s="122"/>
      <c r="E48" s="156"/>
      <c r="F48" s="123"/>
      <c r="G48" s="335"/>
      <c r="H48" s="336"/>
      <c r="I48" s="124" t="s">
        <v>176</v>
      </c>
      <c r="J48" s="125"/>
      <c r="K48" s="124"/>
      <c r="L48" s="125"/>
      <c r="M48" s="34"/>
    </row>
    <row r="49" spans="1:13" ht="15.75" customHeight="1">
      <c r="A49" s="126"/>
      <c r="B49" s="127"/>
      <c r="C49" s="127"/>
      <c r="D49" s="127"/>
      <c r="E49" s="127"/>
      <c r="F49" s="123"/>
      <c r="G49" s="337"/>
      <c r="H49" s="338"/>
      <c r="I49" s="128" t="s">
        <v>177</v>
      </c>
      <c r="J49" s="129"/>
      <c r="K49" s="130" t="s">
        <v>178</v>
      </c>
      <c r="L49" s="131">
        <v>0</v>
      </c>
      <c r="M49" s="34"/>
    </row>
    <row r="50" spans="1:13" ht="15.6">
      <c r="A50" s="132"/>
      <c r="B50" s="133"/>
      <c r="C50" s="133"/>
      <c r="D50" s="133"/>
      <c r="E50" s="133"/>
      <c r="F50" s="123"/>
      <c r="G50" s="322"/>
      <c r="H50" s="323"/>
      <c r="I50" s="134"/>
      <c r="J50" s="135"/>
      <c r="K50" s="136"/>
      <c r="L50" s="137"/>
      <c r="M50" s="34"/>
    </row>
    <row r="51" spans="1:13" ht="15.6">
      <c r="A51" s="132"/>
      <c r="B51" s="133"/>
      <c r="C51" s="133"/>
      <c r="D51" s="133"/>
      <c r="E51" s="133"/>
      <c r="F51" s="123"/>
      <c r="G51" s="138"/>
      <c r="H51" s="131"/>
      <c r="I51" s="139" t="s">
        <v>179</v>
      </c>
      <c r="J51" s="137">
        <v>0</v>
      </c>
      <c r="K51" s="136" t="s">
        <v>180</v>
      </c>
      <c r="L51" s="137">
        <v>0</v>
      </c>
      <c r="M51" s="34"/>
    </row>
    <row r="52" spans="1:13" ht="15.6">
      <c r="A52" s="132" t="s">
        <v>181</v>
      </c>
      <c r="B52" s="133" t="s">
        <v>182</v>
      </c>
      <c r="C52" s="133"/>
      <c r="D52" s="133"/>
      <c r="E52" s="133"/>
      <c r="F52" s="123"/>
      <c r="G52" s="140"/>
      <c r="H52" s="137">
        <v>0</v>
      </c>
      <c r="I52" s="141" t="s">
        <v>183</v>
      </c>
      <c r="J52" s="137"/>
      <c r="K52" s="136"/>
      <c r="L52" s="137"/>
      <c r="M52" s="34"/>
    </row>
    <row r="53" spans="1:13" ht="16.5" customHeight="1">
      <c r="A53" s="132"/>
      <c r="B53" s="133"/>
      <c r="C53" s="133"/>
      <c r="D53" s="133"/>
      <c r="E53" s="133"/>
      <c r="F53" s="123"/>
      <c r="G53" s="140"/>
      <c r="H53" s="137">
        <v>0</v>
      </c>
      <c r="I53" s="141" t="s">
        <v>184</v>
      </c>
      <c r="J53" s="137"/>
      <c r="K53" s="136"/>
      <c r="L53" s="137"/>
      <c r="M53" s="34"/>
    </row>
    <row r="54" spans="1:13" ht="15.6">
      <c r="A54" s="132" t="s">
        <v>185</v>
      </c>
      <c r="B54" s="133" t="s">
        <v>182</v>
      </c>
      <c r="C54" s="133"/>
      <c r="D54" s="133"/>
      <c r="E54" s="133"/>
      <c r="F54" s="123"/>
      <c r="G54" s="140"/>
      <c r="H54" s="137">
        <v>0</v>
      </c>
      <c r="I54" s="141" t="s">
        <v>186</v>
      </c>
      <c r="J54" s="142">
        <v>0</v>
      </c>
      <c r="K54" s="136"/>
      <c r="L54" s="137"/>
      <c r="M54" s="34"/>
    </row>
    <row r="55" spans="1:13" ht="15.75" customHeight="1">
      <c r="A55" s="132"/>
      <c r="B55" s="133"/>
      <c r="C55" s="133"/>
      <c r="D55" s="133"/>
      <c r="E55" s="133"/>
      <c r="F55" s="123"/>
      <c r="G55" s="143"/>
      <c r="H55" s="144">
        <v>0</v>
      </c>
      <c r="I55" s="141"/>
      <c r="J55" s="145"/>
      <c r="K55" s="136"/>
      <c r="L55" s="144"/>
      <c r="M55" s="27"/>
    </row>
    <row r="56" spans="1:13" ht="15.95" thickBot="1">
      <c r="A56" s="136" t="s">
        <v>187</v>
      </c>
      <c r="B56" s="133" t="s">
        <v>182</v>
      </c>
      <c r="C56" s="133"/>
      <c r="D56" s="133"/>
      <c r="E56" s="133"/>
      <c r="F56" s="146"/>
      <c r="G56" s="140"/>
      <c r="H56" s="147">
        <f>SUM(H52:H55)</f>
        <v>0</v>
      </c>
      <c r="I56" s="141" t="s">
        <v>17</v>
      </c>
      <c r="J56" s="147">
        <f>+J51+J54</f>
        <v>0</v>
      </c>
      <c r="K56" s="141" t="s">
        <v>188</v>
      </c>
      <c r="L56" s="147">
        <f>+L50+L54</f>
        <v>0</v>
      </c>
      <c r="M56" s="34"/>
    </row>
    <row r="57" spans="1:13" ht="14.1" thickTop="1" thickBot="1">
      <c r="A57" s="148"/>
      <c r="B57" s="149"/>
      <c r="C57" s="149"/>
      <c r="D57" s="149"/>
      <c r="E57" s="133"/>
      <c r="F57" s="123"/>
      <c r="G57" s="150"/>
      <c r="H57" s="151"/>
      <c r="I57" s="150"/>
      <c r="J57" s="152"/>
      <c r="K57" s="153"/>
      <c r="L57" s="151"/>
    </row>
    <row r="66" spans="2:10" ht="14.45">
      <c r="B66"/>
      <c r="C66"/>
      <c r="D66"/>
      <c r="E66"/>
      <c r="F66"/>
      <c r="G66"/>
      <c r="H66"/>
      <c r="J66" s="157"/>
    </row>
    <row r="67" spans="2:10" ht="14.45">
      <c r="B67"/>
      <c r="C67"/>
      <c r="D67"/>
      <c r="E67"/>
      <c r="F67"/>
      <c r="G67"/>
      <c r="H67"/>
    </row>
    <row r="68" spans="2:10" ht="14.45">
      <c r="B68"/>
      <c r="C68"/>
      <c r="D68"/>
      <c r="E68"/>
      <c r="F68"/>
      <c r="G68"/>
      <c r="H68"/>
    </row>
    <row r="69" spans="2:10" ht="14.45">
      <c r="B69"/>
      <c r="C69"/>
      <c r="D69"/>
      <c r="E69"/>
      <c r="F69"/>
      <c r="G69"/>
      <c r="H69"/>
    </row>
    <row r="70" spans="2:10" ht="14.45">
      <c r="B70"/>
      <c r="C70"/>
      <c r="D70"/>
      <c r="E70"/>
      <c r="F70"/>
      <c r="G70"/>
      <c r="H70"/>
    </row>
    <row r="71" spans="2:10" ht="14.45">
      <c r="B71"/>
      <c r="C71"/>
      <c r="D71"/>
      <c r="E71"/>
      <c r="F71"/>
      <c r="G71"/>
      <c r="H71"/>
    </row>
    <row r="72" spans="2:10" ht="14.45">
      <c r="B72"/>
      <c r="C72"/>
      <c r="D72"/>
      <c r="E72"/>
      <c r="F72"/>
      <c r="G72"/>
      <c r="H72"/>
    </row>
    <row r="73" spans="2:10" ht="14.45">
      <c r="B73"/>
      <c r="C73"/>
      <c r="D73"/>
      <c r="E73"/>
      <c r="F73"/>
      <c r="G73"/>
      <c r="H73"/>
    </row>
    <row r="74" spans="2:10" ht="14.45">
      <c r="B74"/>
      <c r="C74"/>
      <c r="D74"/>
      <c r="E74"/>
      <c r="F74"/>
      <c r="G74"/>
      <c r="H74"/>
    </row>
    <row r="75" spans="2:10" ht="14.45">
      <c r="B75"/>
      <c r="C75"/>
      <c r="D75"/>
      <c r="E75"/>
      <c r="F75"/>
      <c r="G75"/>
      <c r="H75"/>
    </row>
    <row r="76" spans="2:10" ht="14.45">
      <c r="B76"/>
      <c r="C76"/>
      <c r="D76"/>
      <c r="E76"/>
      <c r="F76"/>
      <c r="G76"/>
      <c r="H76"/>
    </row>
    <row r="77" spans="2:10" ht="14.45">
      <c r="B77"/>
      <c r="C77"/>
      <c r="D77"/>
      <c r="E77"/>
      <c r="F77"/>
      <c r="G77"/>
      <c r="H77"/>
    </row>
  </sheetData>
  <sortState xmlns:xlrd2="http://schemas.microsoft.com/office/spreadsheetml/2017/richdata2" ref="C67:G72">
    <sortCondition descending="1" ref="C67"/>
  </sortState>
  <mergeCells count="35">
    <mergeCell ref="D5:I5"/>
    <mergeCell ref="A26:D26"/>
    <mergeCell ref="A15:D15"/>
    <mergeCell ref="A16:D16"/>
    <mergeCell ref="A22:D22"/>
    <mergeCell ref="A23:D23"/>
    <mergeCell ref="A24:D24"/>
    <mergeCell ref="A25:D25"/>
    <mergeCell ref="A17:D17"/>
    <mergeCell ref="A18:D18"/>
    <mergeCell ref="A19:D19"/>
    <mergeCell ref="A20:D20"/>
    <mergeCell ref="A21:D21"/>
    <mergeCell ref="G8:J8"/>
    <mergeCell ref="G50:H50"/>
    <mergeCell ref="A27:D27"/>
    <mergeCell ref="A28:D28"/>
    <mergeCell ref="A29:D29"/>
    <mergeCell ref="A36:D36"/>
    <mergeCell ref="B39:M39"/>
    <mergeCell ref="B40:M40"/>
    <mergeCell ref="A46:D46"/>
    <mergeCell ref="G46:J46"/>
    <mergeCell ref="K46:L46"/>
    <mergeCell ref="G48:H48"/>
    <mergeCell ref="G49:H49"/>
    <mergeCell ref="A31:D31"/>
    <mergeCell ref="A32:D32"/>
    <mergeCell ref="A33:D33"/>
    <mergeCell ref="A30:E30"/>
    <mergeCell ref="K8:M8"/>
    <mergeCell ref="A10:D12"/>
    <mergeCell ref="F10:F12"/>
    <mergeCell ref="A13:D13"/>
    <mergeCell ref="A14:D14"/>
  </mergeCells>
  <pageMargins left="0.7" right="0.7" top="0.75" bottom="0.75" header="0.3" footer="0.3"/>
  <pageSetup paperSize="9" scale="68" fitToHeight="0" orientation="landscape" r:id="rId1"/>
  <headerFooter>
    <oddFooter>Page &amp;P&amp;R&amp;A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dimension ref="A1"/>
  <sheetViews>
    <sheetView workbookViewId="0"/>
  </sheetViews>
  <sheetFormatPr defaultColWidth="8.85546875" defaultRowHeight="14.4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DocFormat xmlns="1ed4137b-41b2-488b-8250-6d369ec27664" xsi:nil="true"/>
    <UNDPPublishedDate xmlns="f1161f5b-24a3-4c2d-bc81-44cb9325e8ee">2020-05-05T14:00:00+00:00</UNDPPublishedDate>
    <UNDPCountryTaxHTField0 xmlns="1ed4137b-41b2-488b-8250-6d369ec27664">
      <Terms xmlns="http://schemas.microsoft.com/office/infopath/2007/PartnerControls"/>
    </UNDPCountryTaxHTField0>
    <UndpOUCode xmlns="1ed4137b-41b2-488b-8250-6d369ec27664" xsi:nil="true"/>
    <PDC_x0020_Document_x0020_Category xmlns="f1161f5b-24a3-4c2d-bc81-44cb9325e8ee">Project</PDC_x0020_Document_x0020_Category>
    <UNDPSummary xmlns="f1161f5b-24a3-4c2d-bc81-44cb9325e8ee" xsi:nil="tru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UNDPFocusAreasTaxHTField0>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Annual/Multi-Year Workplan</TermName>
          <TermId xmlns="http://schemas.microsoft.com/office/infopath/2007/PartnerControls">32cd623a-3734-435b-a6ba-7b0d4a2fa8e7</TermId>
        </TermInfo>
      </Terms>
    </idff2b682fce4d0680503cd9036a3260>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_Publisher xmlns="http://schemas.microsoft.com/sharepoint/v3/fields" xsi:nil="true"/>
    <UNDPPOPPFunctionalArea xmlns="f1161f5b-24a3-4c2d-bc81-44cb9325e8ee">Programme and Project</UNDPPOPPFunctionalArea>
    <Document_x0020_Coverage_x0020_Period_x0020_Start_x0020_Date xmlns="f1161f5b-24a3-4c2d-bc81-44cb9325e8ee">2020-01-01T05:00:00+00:00</Document_x0020_Coverage_x0020_Period_x0020_Start_x0020_Date>
    <Document_x0020_Coverage_x0020_Period_x0020_End_x0020_Date xmlns="f1161f5b-24a3-4c2d-bc81-44cb9325e8ee">2020-03-31T04:00:00+00:00</Document_x0020_Coverage_x0020_Period_x0020_End_x0020_Date>
    <Project_x0020_Number xmlns="f1161f5b-24a3-4c2d-bc81-44cb9325e8ee" xsi:nil="true"/>
    <Project_x0020_Manager xmlns="f1161f5b-24a3-4c2d-bc81-44cb9325e8ee" xsi:nil="true"/>
    <TaxCatchAll xmlns="1ed4137b-41b2-488b-8250-6d369ec27664">
      <Value>763</Value>
      <Value>1616</Value>
      <Value>1</Value>
      <Value>1113</Value>
    </TaxCatchAll>
    <c4e2ab2cc9354bbf9064eeb465a566ea xmlns="1ed4137b-41b2-488b-8250-6d369ec27664">
      <Terms xmlns="http://schemas.microsoft.com/office/infopath/2007/PartnerControls"/>
    </c4e2ab2cc9354bbf9064eeb465a566ea>
    <UndpProjectNo xmlns="1ed4137b-41b2-488b-8250-6d369ec27664">00117911</UndpProjectNo>
    <UndpDocStatus xmlns="1ed4137b-41b2-488b-8250-6d369ec27664">Approved</UndpDocStatus>
    <Outcome1 xmlns="f1161f5b-24a3-4c2d-bc81-44cb9325e8ee" xsi:nil="true"/>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RWA</TermName>
          <TermId xmlns="http://schemas.microsoft.com/office/infopath/2007/PartnerControls">ed3569a9-fc5c-42bf-88c1-ceda407a56be</TermId>
        </TermInfo>
      </Terms>
    </gc6531b704974d528487414686b72f6f>
    <_dlc_DocId xmlns="f1161f5b-24a3-4c2d-bc81-44cb9325e8ee">ATLASPDC-4-118736</_dlc_DocId>
    <_dlc_DocIdUrl xmlns="f1161f5b-24a3-4c2d-bc81-44cb9325e8ee">
      <Url>https://info.undp.org/docs/pdc/_layouts/DocIdRedir.aspx?ID=ATLASPDC-4-118736</Url>
      <Description>ATLASPDC-4-118736</Description>
    </_dlc_DocIdUrl>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8e6c43a-9e99-4bdd-9574-a0fa4ea3b61e" ContentTypeId="0x010100F075C04BA242A84ABD3293E3AD35CDA4"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26FA687-64D4-46BC-A9C2-09893B0311D5}"/>
</file>

<file path=customXml/itemProps2.xml><?xml version="1.0" encoding="utf-8"?>
<ds:datastoreItem xmlns:ds="http://schemas.openxmlformats.org/officeDocument/2006/customXml" ds:itemID="{674D244D-EEF3-430A-8FEF-57D256869BE5}"/>
</file>

<file path=customXml/itemProps3.xml><?xml version="1.0" encoding="utf-8"?>
<ds:datastoreItem xmlns:ds="http://schemas.openxmlformats.org/officeDocument/2006/customXml" ds:itemID="{F7ADB40A-AB55-4689-A264-8B10D43B6636}"/>
</file>

<file path=customXml/itemProps4.xml><?xml version="1.0" encoding="utf-8"?>
<ds:datastoreItem xmlns:ds="http://schemas.openxmlformats.org/officeDocument/2006/customXml" ds:itemID="{1AC11B04-0746-4A54-A7D8-A89FB96F9C9B}"/>
</file>

<file path=customXml/itemProps5.xml><?xml version="1.0" encoding="utf-8"?>
<ds:datastoreItem xmlns:ds="http://schemas.openxmlformats.org/officeDocument/2006/customXml" ds:itemID="{C8FFB49B-9BE5-46A3-926C-FB1F32ADA42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Q1 Work Plan</dc:title>
  <dc:subject/>
  <dc:creator/>
  <cp:keywords/>
  <dc:description/>
  <cp:lastModifiedBy>Faustine Karasira</cp:lastModifiedBy>
  <cp:revision/>
  <dcterms:created xsi:type="dcterms:W3CDTF">2018-03-07T11:16:48Z</dcterms:created>
  <dcterms:modified xsi:type="dcterms:W3CDTF">2020-02-20T07:18:05Z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UNDPCountry">
    <vt:lpwstr/>
  </property>
  <property fmtid="{D5CDD505-2E9C-101B-9397-08002B2CF9AE}" pid="4" name="UndpDocTypeMM">
    <vt:lpwstr/>
  </property>
  <property fmtid="{D5CDD505-2E9C-101B-9397-08002B2CF9AE}" pid="5" name="UNDPDocumentCategory">
    <vt:lpwstr/>
  </property>
  <property fmtid="{D5CDD505-2E9C-101B-9397-08002B2CF9AE}" pid="6" name="UN Languages">
    <vt:lpwstr>1;#English|7f98b732-4b5b-4b70-ba90-a0eff09b5d2d</vt:lpwstr>
  </property>
  <property fmtid="{D5CDD505-2E9C-101B-9397-08002B2CF9AE}" pid="7" name="Operating Unit0">
    <vt:lpwstr>1616;#RWA|ed3569a9-fc5c-42bf-88c1-ceda407a56be</vt:lpwstr>
  </property>
  <property fmtid="{D5CDD505-2E9C-101B-9397-08002B2CF9AE}" pid="8" name="Atlas Document Status">
    <vt:lpwstr>763;#Draft|121d40a5-e62e-4d42-82e4-d6d12003de0a</vt:lpwstr>
  </property>
  <property fmtid="{D5CDD505-2E9C-101B-9397-08002B2CF9AE}" pid="9" name="Atlas Document Type">
    <vt:lpwstr>1113;#Annual/Multi-Year Workplan|32cd623a-3734-435b-a6ba-7b0d4a2fa8e7</vt:lpwstr>
  </property>
  <property fmtid="{D5CDD505-2E9C-101B-9397-08002B2CF9AE}" pid="10" name="eRegFilingCodeMM">
    <vt:lpwstr/>
  </property>
  <property fmtid="{D5CDD505-2E9C-101B-9397-08002B2CF9AE}" pid="11" name="UndpUnitMM">
    <vt:lpwstr/>
  </property>
  <property fmtid="{D5CDD505-2E9C-101B-9397-08002B2CF9AE}" pid="12" name="UNDPFocusAreas">
    <vt:lpwstr/>
  </property>
  <property fmtid="{D5CDD505-2E9C-101B-9397-08002B2CF9AE}" pid="13" name="_dlc_DocIdItemGuid">
    <vt:lpwstr>a8dd0829-ec9d-4c0f-a4a8-3af10d22ef06</vt:lpwstr>
  </property>
  <property fmtid="{D5CDD505-2E9C-101B-9397-08002B2CF9AE}" pid="14" name="URL">
    <vt:lpwstr/>
  </property>
  <property fmtid="{D5CDD505-2E9C-101B-9397-08002B2CF9AE}" pid="15" name="DocumentSetDescription">
    <vt:lpwstr/>
  </property>
  <property fmtid="{D5CDD505-2E9C-101B-9397-08002B2CF9AE}" pid="16" name="UnitTaxHTField0">
    <vt:lpwstr/>
  </property>
  <property fmtid="{D5CDD505-2E9C-101B-9397-08002B2CF9AE}" pid="17" name="Unit">
    <vt:lpwstr/>
  </property>
</Properties>
</file>